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tatianalurie/Documents/WellSky Report Info/Wellsky webpage/"/>
    </mc:Choice>
  </mc:AlternateContent>
  <xr:revisionPtr revIDLastSave="0" documentId="13_ncr:1_{39B9568C-7916-9D48-A5F4-3E1134DBA8C2}" xr6:coauthVersionLast="47" xr6:coauthVersionMax="47" xr10:uidLastSave="{00000000-0000-0000-0000-000000000000}"/>
  <bookViews>
    <workbookView xWindow="28800" yWindow="500" windowWidth="38400" windowHeight="21100" activeTab="2" xr2:uid="{BF0F0CF8-FF62-1B42-B695-2A27EB4AE351}"/>
  </bookViews>
  <sheets>
    <sheet name="v2024 Instructions" sheetId="6" r:id="rId1"/>
    <sheet name="v2024 Active and Inflow" sheetId="11" r:id="rId2"/>
    <sheet name="v2024 Outflow"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0" l="1" a="1"/>
  <c r="H13" i="10" a="1"/>
  <c r="H14" i="11" a="1"/>
  <c r="U14" i="11" a="1"/>
  <c r="U14" i="11" l="1"/>
  <c r="H14" i="11"/>
  <c r="H13" i="10"/>
  <c r="Y13" i="10"/>
  <c r="W19" i="11" a="1"/>
  <c r="AB19" i="11" a="1"/>
  <c r="F20" i="10" a="1"/>
  <c r="J19" i="11" a="1"/>
  <c r="AA19" i="11" a="1"/>
  <c r="W20" i="10" a="1"/>
  <c r="E20" i="10" a="1"/>
  <c r="U19" i="11" a="1"/>
  <c r="Z20" i="10" a="1"/>
  <c r="I20" i="10" a="1"/>
  <c r="P20" i="10" a="1"/>
  <c r="E19" i="11" a="1"/>
  <c r="S20" i="10" a="1"/>
  <c r="F19" i="11" a="1"/>
  <c r="V19" i="11" a="1"/>
  <c r="AG20" i="10" a="1"/>
  <c r="D19" i="11" a="1"/>
  <c r="AD20" i="10" a="1"/>
  <c r="I19" i="11" a="1"/>
  <c r="J20" i="10" a="1"/>
  <c r="P19" i="11" a="1"/>
  <c r="K20" i="10" a="1"/>
  <c r="R19" i="11" a="1"/>
  <c r="Z19" i="11" a="1"/>
  <c r="D20" i="10" a="1"/>
  <c r="Q19" i="11" a="1"/>
  <c r="K19" i="11" a="1"/>
  <c r="D48" i="10" l="1"/>
  <c r="F46" i="11"/>
  <c r="E46" i="11"/>
  <c r="D46" i="11"/>
  <c r="K19" i="11"/>
  <c r="Q19" i="11"/>
  <c r="D51" i="10"/>
  <c r="D20" i="10"/>
  <c r="D50" i="10"/>
  <c r="G48" i="11"/>
  <c r="Z19" i="11"/>
  <c r="G49" i="11"/>
  <c r="E54" i="11"/>
  <c r="E50" i="11"/>
  <c r="R19" i="11"/>
  <c r="E52" i="11" s="1"/>
  <c r="E53" i="11"/>
  <c r="E51" i="11"/>
  <c r="E47" i="11"/>
  <c r="E55" i="10"/>
  <c r="E56" i="10"/>
  <c r="E53" i="10"/>
  <c r="E52" i="10"/>
  <c r="E48" i="10"/>
  <c r="E49" i="10"/>
  <c r="K20" i="10"/>
  <c r="E54" i="10" s="1"/>
  <c r="P19" i="11"/>
  <c r="J20" i="10"/>
  <c r="E48" i="11"/>
  <c r="E49" i="11"/>
  <c r="I19" i="11"/>
  <c r="F48" i="10"/>
  <c r="F49" i="10"/>
  <c r="F56" i="10"/>
  <c r="F55" i="10"/>
  <c r="AD20" i="10"/>
  <c r="F53" i="10"/>
  <c r="F52" i="10"/>
  <c r="D19" i="11"/>
  <c r="D48" i="11"/>
  <c r="D49" i="11"/>
  <c r="AG20" i="10"/>
  <c r="G56" i="10"/>
  <c r="G49" i="10"/>
  <c r="G53" i="10"/>
  <c r="G48" i="10"/>
  <c r="G55" i="10"/>
  <c r="G52" i="10"/>
  <c r="V19" i="11"/>
  <c r="D53" i="11"/>
  <c r="D54" i="11"/>
  <c r="D47" i="11"/>
  <c r="D50" i="11"/>
  <c r="F19" i="11"/>
  <c r="D52" i="11" s="1"/>
  <c r="D51" i="11"/>
  <c r="S20" i="10"/>
  <c r="G51" i="10"/>
  <c r="G50" i="10"/>
  <c r="E19" i="11"/>
  <c r="F51" i="10"/>
  <c r="P20" i="10"/>
  <c r="F50" i="10"/>
  <c r="E50" i="10"/>
  <c r="E51" i="10"/>
  <c r="I20" i="10"/>
  <c r="Z20" i="10"/>
  <c r="U19" i="11"/>
  <c r="F48" i="11"/>
  <c r="F49" i="11"/>
  <c r="E20" i="10"/>
  <c r="W20" i="10"/>
  <c r="AA19" i="11"/>
  <c r="J19" i="11"/>
  <c r="D53" i="10"/>
  <c r="D49" i="10"/>
  <c r="D52" i="10"/>
  <c r="D55" i="10"/>
  <c r="D56" i="10"/>
  <c r="F20" i="10"/>
  <c r="D54" i="10" s="1"/>
  <c r="G47" i="11"/>
  <c r="G53" i="11"/>
  <c r="G50" i="11"/>
  <c r="G46" i="11"/>
  <c r="G54" i="11"/>
  <c r="AB19" i="11"/>
  <c r="G52" i="11" s="1"/>
  <c r="G51" i="11"/>
  <c r="F54" i="11"/>
  <c r="F53" i="11"/>
  <c r="F50" i="11"/>
  <c r="W19" i="11"/>
  <c r="F52" i="11" s="1"/>
  <c r="F51" i="11"/>
  <c r="F47" i="11"/>
  <c r="Q20" i="10" a="1"/>
  <c r="X20" i="10" a="1"/>
  <c r="T20" i="10" a="1"/>
  <c r="AH20" i="10" a="1"/>
  <c r="AA20" i="10" a="1"/>
  <c r="AE20" i="10" a="1"/>
  <c r="AE20" i="10" l="1"/>
  <c r="AF20" i="10" s="1" a="1"/>
  <c r="AF20" i="10" s="1"/>
  <c r="AA20" i="10"/>
  <c r="AB20" i="10" s="1" a="1"/>
  <c r="AB20" i="10" s="1"/>
  <c r="AH20" i="10"/>
  <c r="AI20" i="10" s="1" a="1"/>
  <c r="AI20" i="10" s="1"/>
  <c r="T20" i="10"/>
  <c r="U20" i="10" s="1" a="1"/>
  <c r="U20" i="10" s="1"/>
  <c r="X20" i="10"/>
  <c r="Y20" i="10" s="1" a="1"/>
  <c r="Y20" i="10" s="1"/>
  <c r="Q20" i="10"/>
  <c r="R20" i="10" s="1" a="1"/>
  <c r="R20" i="10" s="1"/>
  <c r="F54" i="10"/>
  <c r="G5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<sst xmlns="http://schemas.openxmlformats.org/spreadsheetml/2006/main" count="356" uniqueCount="104">
  <si>
    <t>ACTIVELY HOMELESS</t>
  </si>
  <si>
    <t>NEWLY IDENTIFIED</t>
  </si>
  <si>
    <t>CHRONIC AGE-IN</t>
  </si>
  <si>
    <t>RETURN FROM HOUSED</t>
  </si>
  <si>
    <t>RETURN FROM INACTIVE</t>
  </si>
  <si>
    <t>Sheet Name</t>
  </si>
  <si>
    <t>Active Client Details for Viz</t>
  </si>
  <si>
    <t>Client Unique Id Column</t>
  </si>
  <si>
    <t>B</t>
  </si>
  <si>
    <t>BFZ Household Type Column</t>
  </si>
  <si>
    <t>U</t>
  </si>
  <si>
    <t>Chronic Column</t>
  </si>
  <si>
    <t>AA</t>
  </si>
  <si>
    <t>Veteran Column</t>
  </si>
  <si>
    <t>AK</t>
  </si>
  <si>
    <t>AJ</t>
  </si>
  <si>
    <t>Age-in to Chronic Column</t>
  </si>
  <si>
    <t>AC</t>
  </si>
  <si>
    <t>Last Row (autopopulated)</t>
  </si>
  <si>
    <t>Chronic</t>
  </si>
  <si>
    <t>Non-Chronic</t>
  </si>
  <si>
    <t>Grand Total</t>
  </si>
  <si>
    <t>Non-veteran</t>
  </si>
  <si>
    <t>Veteran</t>
  </si>
  <si>
    <t>No HoH or DOB Missing</t>
  </si>
  <si>
    <t>Other Household Type</t>
  </si>
  <si>
    <t>Single Adults</t>
  </si>
  <si>
    <t>Unaccompanied Minor</t>
  </si>
  <si>
    <t>Unaccompanied Youth</t>
  </si>
  <si>
    <t>Single Adults - Veteran</t>
  </si>
  <si>
    <t>Single Adults - Chronic Veteran</t>
  </si>
  <si>
    <t>Single Adults - Chronic</t>
  </si>
  <si>
    <t>Single Adults - All</t>
  </si>
  <si>
    <t>Youth</t>
  </si>
  <si>
    <t>All Populations</t>
  </si>
  <si>
    <t>HOUSING PLACEMENTS</t>
  </si>
  <si>
    <t>MOVED TO INACTIVE</t>
  </si>
  <si>
    <t>LOT FROM ID TO HOUSED</t>
  </si>
  <si>
    <t>LOT to Housing Details for Viz</t>
  </si>
  <si>
    <t>T</t>
  </si>
  <si>
    <t>J</t>
  </si>
  <si>
    <t>Z</t>
  </si>
  <si>
    <t>LOT Move-in (Approx Start) Column</t>
  </si>
  <si>
    <t>LOT Move-in (First Entry) Column</t>
  </si>
  <si>
    <t>WellSky BFZ Report PMT Tables Overview</t>
  </si>
  <si>
    <t>Download the report output to Excel</t>
  </si>
  <si>
    <t>How to use this workbook:</t>
  </si>
  <si>
    <t>Right click on the sheet name and select "Move or Copy…"</t>
  </si>
  <si>
    <t>In Business Objects, run a v2024 Inflow and Outflow report for the desired report time period.</t>
  </si>
  <si>
    <t>AS</t>
  </si>
  <si>
    <t>Report Date</t>
  </si>
  <si>
    <t>AB</t>
  </si>
  <si>
    <t>Chronic Aging Date</t>
  </si>
  <si>
    <t>AQ</t>
  </si>
  <si>
    <t>Inflow Type Column</t>
  </si>
  <si>
    <t>Inflow Client Details for Viz</t>
  </si>
  <si>
    <t>For NEWLY IDENTIFIED, RETURN FROM HOUSED, &amp; RETURN FROM INACTIVE</t>
  </si>
  <si>
    <t>For ACTIVELY HOMELESS &amp; CHRONIC AGE-IN</t>
  </si>
  <si>
    <t>For HOUSING PLACEMENTS &amp; MOVED TO INACTIVE</t>
  </si>
  <si>
    <t>For LOT FROM ID TO HOUSED</t>
  </si>
  <si>
    <t>Outflow Client Details for Viz</t>
  </si>
  <si>
    <t>W</t>
  </si>
  <si>
    <t>O</t>
  </si>
  <si>
    <t>AN</t>
  </si>
  <si>
    <t>V</t>
  </si>
  <si>
    <t>Housed or Inactive Column</t>
  </si>
  <si>
    <t>AU</t>
  </si>
  <si>
    <t>Approx Start</t>
  </si>
  <si>
    <t>First Entry</t>
  </si>
  <si>
    <t># of Clients</t>
  </si>
  <si>
    <t>Total LOT</t>
  </si>
  <si>
    <t>Average LOT</t>
  </si>
  <si>
    <t>LOT FROM ID TO HOUSED (Approx Start)</t>
  </si>
  <si>
    <t>LOT FROM ID TO HOUSED (First Entry)</t>
  </si>
  <si>
    <t>Right click on the sheet name and select "Move or Copy…" (see image in Step 4)</t>
  </si>
  <si>
    <t>The "No HoH or DOB Missing" BFZ Household Type value</t>
  </si>
  <si>
    <t>Notes and tips on using the PMT tables</t>
  </si>
  <si>
    <t>PMT Table - use this table to report into the PMT</t>
  </si>
  <si>
    <t>Families and Youth PMT calculations</t>
  </si>
  <si>
    <t>Before you get started</t>
  </si>
  <si>
    <t>In this workbook, find the "v2024 Active and Inflow" sheet</t>
  </si>
  <si>
    <t>In this workbook, find the "v2024 Outflow" sheet</t>
  </si>
  <si>
    <t>Link to BFZ Reporting Reference Guide: https://docs.google.com/document/d/1XpuuzoVuCtXfKU7ZeaM_u-hMwwEcZK6NzdXoEteMqNM/edit#heading=h.77thvydgt9we</t>
  </si>
  <si>
    <t>Families (Individuals)</t>
  </si>
  <si>
    <t>Families (Households)</t>
  </si>
  <si>
    <t>Families - Households</t>
  </si>
  <si>
    <t>Families - Individuals</t>
  </si>
  <si>
    <t>E</t>
  </si>
  <si>
    <t>HoH Relate Column</t>
  </si>
  <si>
    <t>H</t>
  </si>
  <si>
    <t>G</t>
  </si>
  <si>
    <r>
      <t xml:space="preserve">In the pop-up window, find the </t>
    </r>
    <r>
      <rPr>
        <u/>
        <sz val="12"/>
        <color theme="1"/>
        <rFont val="Calibri (Body)"/>
      </rPr>
      <t>Inflow</t>
    </r>
    <r>
      <rPr>
        <sz val="12"/>
        <color theme="1"/>
        <rFont val="Calibri"/>
        <family val="2"/>
        <scheme val="minor"/>
      </rPr>
      <t xml:space="preserve"> report that you downloaded in step 2 under "In book:", under "Before sheet:" select the placement of the sheet, and click "Create a copy"</t>
    </r>
  </si>
  <si>
    <r>
      <t xml:space="preserve">In the pop-up window, find the </t>
    </r>
    <r>
      <rPr>
        <u/>
        <sz val="12"/>
        <color theme="1"/>
        <rFont val="Calibri (Body)"/>
      </rPr>
      <t>Outflow</t>
    </r>
    <r>
      <rPr>
        <sz val="12"/>
        <color theme="1"/>
        <rFont val="Calibri"/>
        <family val="2"/>
        <scheme val="minor"/>
      </rPr>
      <t xml:space="preserve"> report that you downloaded in Step 2 under "In book:", under "Before sheet:" select the placement of the sheet, and click "Create a copy" (See image in Step 5)</t>
    </r>
  </si>
  <si>
    <t xml:space="preserve">The tables in the added sheets will populated based on the data in the downloaded reports. Double check that the column identifiers in rows 5-13 match your report outputs. If additional columns have been added to your report, the column identifiers may need to be changed. </t>
  </si>
  <si>
    <t>Link to the BFZ WellSky report webpage: https://login.builtforzero.org/resources/wellsky-community-services-built-for-zero-report/</t>
  </si>
  <si>
    <t>The PMT tables are designed to match Built for Zero's population definitions regarding household type, veteran status, and chronic status. Use the BFZ Reporting Reference Guide linked below for detailed definitions of each population, subpopulation, and reporting category.</t>
  </si>
  <si>
    <t>The reports should be reviewed for data quality issues prior to reporting BFZ metrics. This includes merging duplicate records, correcting records that indicate "No HoH or DOB Missing", and reviewing the NHICE report. You can find more information about how to review data quality using these reports on the BFZ report website, linked below.</t>
  </si>
  <si>
    <t>The data the populates in the PMT Table can be reported into the PMT table for each population. Log in to your community's PMT at https://login.builtforzero.org/ (Password: shiftshappen2019)</t>
  </si>
  <si>
    <t>Click here to access the PMT!</t>
  </si>
  <si>
    <t xml:space="preserve">Any records with the value "No HoH or DOB Missing in the BFZ Household Type field are not included in household population or subpopulation in the PMT table calculations. They are included in the All Population category. These records should be reviewed prior to generating BFZ metrics to submit to the PMT and corrected so that an accurate population type can be identified. The No HoH or DOB missing row in the PMT table can be used to identify how many individuals are not being pulled into any population or subpopulation. </t>
  </si>
  <si>
    <t xml:space="preserve">The tables included in this workbook use the data in the WellSky Inflow and Outflow reports and aggregate it for reporting into the BFZ Performance Management Tracker (PMT). </t>
  </si>
  <si>
    <t>DISCLAIMER: The functions in this workbook were created in Excel for Microsoft 365 may not be compatiable other versions of Excel.</t>
  </si>
  <si>
    <t xml:space="preserve">The sheets in this workbook are designed to be used with either v2024 or v 2024.2 of the BFZ Inflow/Outflow report found in the ART Site/Business Objects of WellSky HMIS installations. </t>
  </si>
  <si>
    <t xml:space="preserve">The PMT Tables in this workbook include Family and Youth data. The Family data includes all families with minor children, including those where the Head of Household is under 25 years old. The Youth category only includes unaccompanied youth under 25 years old. Parenting youth are only included in the Family category, but can be reviewed in the report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</si>
</sst>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0"/>
      <color rgb="FF000000"/>
      <name val="Calibri"/>
      <family val="2"/>
      <scheme val="minor"/>
    </font>
    <font>
      <b/>
      <sz val="10"/>
      <color theme="0"/>
      <name val="Calibri"/>
      <family val="2"/>
      <scheme val="minor"/>
    </font>
    <font>
      <sz val="10"/>
      <color theme="1" tint="0.499984740745262"/>
      <name val="Calibri"/>
      <family val="2"/>
      <scheme val="minor"/>
    </font>
    <font>
      <b/>
      <sz val="10"/>
      <color theme="1" tint="0.499984740745262"/>
      <name val="Calibri"/>
      <family val="2"/>
      <scheme val="minor"/>
    </font>
    <font>
      <sz val="10"/>
      <color theme="0"/>
      <name val="Calibri"/>
      <family val="2"/>
      <scheme val="minor"/>
    </font>
    <font>
      <b/>
      <sz val="10"/>
      <color rgb="FF000000"/>
      <name val="Calibri"/>
      <family val="2"/>
      <scheme val="minor"/>
    </font>
    <font>
      <b/>
      <sz val="12"/>
      <color theme="1"/>
      <name val="Calibri"/>
      <family val="2"/>
      <scheme val="minor"/>
    </font>
    <font>
      <b/>
      <sz val="24"/>
      <color theme="0"/>
      <name val="Calibri"/>
      <family val="2"/>
      <scheme val="minor"/>
    </font>
    <font>
      <sz val="18"/>
      <color theme="1"/>
      <name val="Calibri"/>
      <family val="2"/>
      <scheme val="minor"/>
    </font>
    <font>
      <b/>
      <sz val="18"/>
      <color theme="0"/>
      <name val="Calibri"/>
      <family val="2"/>
      <scheme val="minor"/>
    </font>
    <font>
      <b/>
      <sz val="12"/>
      <color rgb="FF000000"/>
      <name val="Calibri"/>
      <family val="2"/>
      <scheme val="minor"/>
    </font>
    <font>
      <b/>
      <sz val="18"/>
      <name val="Calibri"/>
      <family val="2"/>
      <scheme val="minor"/>
    </font>
    <font>
      <b/>
      <sz val="12"/>
      <name val="Calibri"/>
      <family val="2"/>
      <scheme val="minor"/>
    </font>
    <font>
      <sz val="12"/>
      <name val="Calibri"/>
      <family val="2"/>
      <scheme val="minor"/>
    </font>
    <font>
      <u/>
      <sz val="12"/>
      <color theme="10"/>
      <name val="Calibri"/>
      <family val="2"/>
      <scheme val="minor"/>
    </font>
    <font>
      <u/>
      <sz val="12"/>
      <color theme="1"/>
      <name val="Calibri (Body)"/>
    </font>
    <font>
      <sz val="16"/>
      <color theme="1"/>
      <name val="Calibri"/>
      <family val="2"/>
      <scheme val="minor"/>
    </font>
    <font>
      <b/>
      <sz val="18"/>
      <color theme="1"/>
      <name val="Calibri"/>
      <family val="2"/>
      <scheme val="minor"/>
    </font>
    <font>
      <b/>
      <u/>
      <sz val="12"/>
      <color theme="10"/>
      <name val="Calibri"/>
      <family val="2"/>
      <scheme val="minor"/>
    </font>
  </fonts>
  <fills count="21">
    <fill>
      <patternFill patternType="none"/>
    </fill>
    <fill>
      <patternFill patternType="gray125"/>
    </fill>
    <fill>
      <patternFill patternType="solid">
        <fgColor rgb="FF12B5EA"/>
        <bgColor indexed="64"/>
      </patternFill>
    </fill>
    <fill>
      <patternFill patternType="solid">
        <fgColor rgb="FF86AF15"/>
        <bgColor indexed="64"/>
      </patternFill>
    </fill>
    <fill>
      <patternFill patternType="solid">
        <fgColor rgb="FFA50A51"/>
        <bgColor indexed="64"/>
      </patternFill>
    </fill>
    <fill>
      <patternFill patternType="solid">
        <fgColor rgb="FFFF6F0C"/>
        <bgColor indexed="64"/>
      </patternFill>
    </fill>
    <fill>
      <patternFill patternType="solid">
        <fgColor rgb="FF494949"/>
        <bgColor indexed="64"/>
      </patternFill>
    </fill>
    <fill>
      <patternFill patternType="solid">
        <fgColor theme="2" tint="-0.14999847407452621"/>
        <bgColor indexed="64"/>
      </patternFill>
    </fill>
    <fill>
      <patternFill patternType="solid">
        <fgColor theme="2" tint="-0.249977111117893"/>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theme="4" tint="-0.249977111117893"/>
      </patternFill>
    </fill>
    <fill>
      <patternFill patternType="solid">
        <fgColor theme="0"/>
        <bgColor indexed="64"/>
      </patternFill>
    </fill>
    <fill>
      <patternFill patternType="solid">
        <fgColor rgb="FF0494CB"/>
        <bgColor indexed="64"/>
      </patternFill>
    </fill>
    <fill>
      <patternFill patternType="solid">
        <fgColor rgb="FFFF0000"/>
        <bgColor indexed="64"/>
      </patternFill>
    </fill>
    <fill>
      <patternFill patternType="solid">
        <fgColor theme="0" tint="-0.249977111117893"/>
        <bgColor indexed="64"/>
      </patternFill>
    </fill>
    <fill>
      <patternFill patternType="solid">
        <fgColor rgb="FF6D70E8"/>
        <bgColor indexed="64"/>
      </patternFill>
    </fill>
  </fills>
  <borders count="69">
    <border>
      <left/>
      <right/>
      <top/>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79998168889431442"/>
      </bottom>
      <diagonal/>
    </border>
    <border>
      <left style="medium">
        <color theme="1" tint="0.249977111117893"/>
      </left>
      <right style="thin">
        <color theme="0" tint="-4.9989318521683403E-2"/>
      </right>
      <top style="medium">
        <color theme="1" tint="0.249977111117893"/>
      </top>
      <bottom style="thin">
        <color theme="0" tint="-4.9989318521683403E-2"/>
      </bottom>
      <diagonal/>
    </border>
    <border>
      <left style="thin">
        <color theme="0" tint="-4.9989318521683403E-2"/>
      </left>
      <right style="thin">
        <color theme="0" tint="-4.9989318521683403E-2"/>
      </right>
      <top style="medium">
        <color theme="1" tint="0.249977111117893"/>
      </top>
      <bottom style="thin">
        <color theme="0" tint="-4.9989318521683403E-2"/>
      </bottom>
      <diagonal/>
    </border>
    <border>
      <left style="thin">
        <color theme="0" tint="-4.9989318521683403E-2"/>
      </left>
      <right style="medium">
        <color theme="1" tint="0.249977111117893"/>
      </right>
      <top style="medium">
        <color theme="1" tint="0.249977111117893"/>
      </top>
      <bottom style="thin">
        <color theme="0" tint="-4.9989318521683403E-2"/>
      </bottom>
      <diagonal/>
    </border>
    <border>
      <left style="medium">
        <color theme="1" tint="0.249977111117893"/>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1" tint="0.249977111117893"/>
      </right>
      <top style="thin">
        <color theme="0" tint="-4.9989318521683403E-2"/>
      </top>
      <bottom style="thin">
        <color theme="0" tint="-4.9989318521683403E-2"/>
      </bottom>
      <diagonal/>
    </border>
    <border>
      <left style="medium">
        <color theme="1" tint="0.249977111117893"/>
      </left>
      <right style="thin">
        <color theme="0" tint="-4.9989318521683403E-2"/>
      </right>
      <top style="thin">
        <color theme="0" tint="-4.9989318521683403E-2"/>
      </top>
      <bottom style="medium">
        <color theme="1" tint="0.249977111117893"/>
      </bottom>
      <diagonal/>
    </border>
    <border>
      <left style="thin">
        <color theme="0" tint="-4.9989318521683403E-2"/>
      </left>
      <right style="thin">
        <color theme="0" tint="-4.9989318521683403E-2"/>
      </right>
      <top style="thin">
        <color theme="0" tint="-4.9989318521683403E-2"/>
      </top>
      <bottom style="medium">
        <color theme="1" tint="0.249977111117893"/>
      </bottom>
      <diagonal/>
    </border>
    <border>
      <left style="thin">
        <color theme="0" tint="-4.9989318521683403E-2"/>
      </left>
      <right style="medium">
        <color theme="1" tint="0.249977111117893"/>
      </right>
      <top style="thin">
        <color theme="0" tint="-4.9989318521683403E-2"/>
      </top>
      <bottom style="medium">
        <color theme="1" tint="0.249977111117893"/>
      </bottom>
      <diagonal/>
    </border>
    <border>
      <left/>
      <right/>
      <top/>
      <bottom style="thin">
        <color theme="4" tint="0.79998168889431442"/>
      </bottom>
      <diagonal/>
    </border>
    <border>
      <left/>
      <right style="medium">
        <color rgb="FF0494CB"/>
      </right>
      <top/>
      <bottom style="medium">
        <color rgb="FF0494CB"/>
      </bottom>
      <diagonal/>
    </border>
    <border>
      <left/>
      <right/>
      <top/>
      <bottom style="medium">
        <color rgb="FF0494CB"/>
      </bottom>
      <diagonal/>
    </border>
    <border>
      <left style="medium">
        <color rgb="FF0494CB"/>
      </left>
      <right/>
      <top/>
      <bottom style="medium">
        <color rgb="FF0494CB"/>
      </bottom>
      <diagonal/>
    </border>
    <border>
      <left/>
      <right style="medium">
        <color rgb="FF0494CB"/>
      </right>
      <top/>
      <bottom/>
      <diagonal/>
    </border>
    <border>
      <left style="medium">
        <color rgb="FF0494CB"/>
      </left>
      <right/>
      <top/>
      <bottom/>
      <diagonal/>
    </border>
    <border>
      <left/>
      <right style="medium">
        <color rgb="FF0494CB"/>
      </right>
      <top style="medium">
        <color rgb="FF0494CB"/>
      </top>
      <bottom/>
      <diagonal/>
    </border>
    <border>
      <left/>
      <right/>
      <top style="medium">
        <color rgb="FF0494CB"/>
      </top>
      <bottom/>
      <diagonal/>
    </border>
    <border>
      <left style="medium">
        <color rgb="FF0494CB"/>
      </left>
      <right/>
      <top style="medium">
        <color rgb="FF0494CB"/>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style="thin">
        <color theme="4" tint="-0.249977111117893"/>
      </top>
      <bottom style="thin">
        <color theme="4" tint="0.59999389629810485"/>
      </bottom>
      <diagonal/>
    </border>
    <border>
      <left/>
      <right style="medium">
        <color theme="0"/>
      </right>
      <top style="thin">
        <color theme="4" tint="-0.249977111117893"/>
      </top>
      <bottom style="thin">
        <color theme="4" tint="0.79998168889431442"/>
      </bottom>
      <diagonal/>
    </border>
    <border>
      <left style="medium">
        <color theme="0"/>
      </left>
      <right/>
      <top style="thin">
        <color theme="4" tint="0.79998168889431442"/>
      </top>
      <bottom style="thin">
        <color theme="4" tint="0.79998168889431442"/>
      </bottom>
      <diagonal/>
    </border>
    <border>
      <left style="medium">
        <color theme="0"/>
      </left>
      <right/>
      <top style="thin">
        <color theme="4" tint="0.79998168889431442"/>
      </top>
      <bottom style="medium">
        <color theme="0"/>
      </bottom>
      <diagonal/>
    </border>
    <border>
      <left/>
      <right/>
      <top style="thin">
        <color theme="4" tint="0.79998168889431442"/>
      </top>
      <bottom style="medium">
        <color theme="0"/>
      </bottom>
      <diagonal/>
    </border>
    <border>
      <left/>
      <right style="medium">
        <color theme="0"/>
      </right>
      <top style="thin">
        <color theme="4" tint="0.79998168889431442"/>
      </top>
      <bottom style="thin">
        <color theme="4" tint="0.79998168889431442"/>
      </bottom>
      <diagonal/>
    </border>
    <border>
      <left/>
      <right style="medium">
        <color theme="0"/>
      </right>
      <top style="thin">
        <color theme="4" tint="0.79998168889431442"/>
      </top>
      <bottom style="medium">
        <color theme="0"/>
      </bottom>
      <diagonal/>
    </border>
    <border>
      <left style="medium">
        <color indexed="64"/>
      </left>
      <right style="thin">
        <color theme="0" tint="-4.9989318521683403E-2"/>
      </right>
      <top style="medium">
        <color indexed="64"/>
      </top>
      <bottom style="thin">
        <color theme="0" tint="-4.9989318521683403E-2"/>
      </bottom>
      <diagonal/>
    </border>
    <border>
      <left style="thin">
        <color theme="0" tint="-4.9989318521683403E-2"/>
      </left>
      <right style="thin">
        <color theme="0" tint="-4.9989318521683403E-2"/>
      </right>
      <top style="medium">
        <color indexed="64"/>
      </top>
      <bottom style="thin">
        <color theme="0" tint="-4.9989318521683403E-2"/>
      </bottom>
      <diagonal/>
    </border>
    <border>
      <left style="thin">
        <color theme="0" tint="-4.9989318521683403E-2"/>
      </left>
      <right/>
      <top style="medium">
        <color indexed="64"/>
      </top>
      <bottom style="thin">
        <color theme="0" tint="-4.9989318521683403E-2"/>
      </bottom>
      <diagonal/>
    </border>
    <border>
      <left style="thin">
        <color theme="0"/>
      </left>
      <right style="medium">
        <color indexed="64"/>
      </right>
      <top style="medium">
        <color indexed="64"/>
      </top>
      <bottom/>
      <diagonal/>
    </border>
    <border>
      <left style="medium">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right>
      <top style="thin">
        <color theme="0" tint="-4.9989318521683403E-2"/>
      </top>
      <bottom/>
      <diagonal/>
    </border>
    <border>
      <left/>
      <right style="medium">
        <color indexed="64"/>
      </right>
      <top/>
      <bottom/>
      <diagonal/>
    </border>
    <border>
      <left style="medium">
        <color indexed="64"/>
      </left>
      <right style="thin">
        <color theme="0" tint="-4.9989318521683403E-2"/>
      </right>
      <top style="thin">
        <color theme="0" tint="-4.9989318521683403E-2"/>
      </top>
      <bottom style="medium">
        <color indexed="64"/>
      </bottom>
      <diagonal/>
    </border>
    <border>
      <left style="medium">
        <color theme="1" tint="0.249977111117893"/>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medium">
        <color theme="1" tint="0.249977111117893"/>
      </right>
      <top style="thin">
        <color theme="0" tint="-4.9989318521683403E-2"/>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medium">
        <color theme="1" tint="0.249977111117893"/>
      </bottom>
      <diagonal/>
    </border>
    <border>
      <left/>
      <right/>
      <top/>
      <bottom style="thin">
        <color rgb="FF494949"/>
      </bottom>
      <diagonal/>
    </border>
    <border>
      <left style="thin">
        <color theme="0"/>
      </left>
      <right style="thin">
        <color theme="0"/>
      </right>
      <top style="thin">
        <color theme="0"/>
      </top>
      <bottom style="thin">
        <color rgb="FF494949"/>
      </bottom>
      <diagonal/>
    </border>
    <border>
      <left style="thin">
        <color theme="0"/>
      </left>
      <right style="thin">
        <color theme="0"/>
      </right>
      <top style="thin">
        <color rgb="FF494949"/>
      </top>
      <bottom style="thin">
        <color theme="0"/>
      </bottom>
      <diagonal/>
    </border>
    <border>
      <left/>
      <right/>
      <top style="thin">
        <color theme="0"/>
      </top>
      <bottom/>
      <diagonal/>
    </border>
    <border>
      <left/>
      <right/>
      <top style="thin">
        <color rgb="FF494949"/>
      </top>
      <bottom style="thin">
        <color theme="0"/>
      </bottom>
      <diagonal/>
    </border>
    <border>
      <left style="medium">
        <color theme="0"/>
      </left>
      <right style="medium">
        <color theme="0"/>
      </right>
      <top/>
      <bottom/>
      <diagonal/>
    </border>
    <border>
      <left/>
      <right style="medium">
        <color indexed="64"/>
      </right>
      <top/>
      <bottom style="medium">
        <color indexed="64"/>
      </bottom>
      <diagonal/>
    </border>
    <border>
      <left style="thin">
        <color theme="0" tint="-4.9989318521683403E-2"/>
      </left>
      <right style="thin">
        <color theme="0"/>
      </right>
      <top style="thin">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style="medium">
        <color indexed="64"/>
      </bottom>
      <diagonal/>
    </border>
    <border>
      <left style="medium">
        <color indexed="64"/>
      </left>
      <right style="thin">
        <color theme="0" tint="-4.9989318521683403E-2"/>
      </right>
      <top style="thin">
        <color theme="0" tint="-4.9989318521683403E-2"/>
      </top>
      <bottom/>
      <diagonal/>
    </border>
    <border>
      <left/>
      <right/>
      <top/>
      <bottom style="thin">
        <color rgb="FF86AF15"/>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151">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vertical="center"/>
    </xf>
    <xf numFmtId="0" fontId="0" fillId="12" borderId="50" xfId="0" applyFill="1" applyBorder="1" applyAlignment="1">
      <alignment vertical="top"/>
    </xf>
    <xf numFmtId="0" fontId="0" fillId="0" borderId="0" xfId="0" applyAlignment="1">
      <alignment vertical="top"/>
    </xf>
    <xf numFmtId="0" fontId="0" fillId="12" borderId="52" xfId="0" applyFill="1" applyBorder="1" applyAlignment="1">
      <alignment vertical="top"/>
    </xf>
    <xf numFmtId="0" fontId="0" fillId="12" borderId="51" xfId="0" applyFill="1" applyBorder="1" applyAlignment="1">
      <alignment vertical="top" wrapText="1"/>
    </xf>
    <xf numFmtId="0" fontId="0" fillId="12" borderId="48" xfId="0" applyFill="1" applyBorder="1" applyAlignment="1">
      <alignment vertical="top"/>
    </xf>
    <xf numFmtId="0" fontId="0" fillId="12" borderId="53" xfId="0" applyFill="1" applyBorder="1" applyAlignment="1">
      <alignment vertical="top" wrapText="1"/>
    </xf>
    <xf numFmtId="0" fontId="10" fillId="0" borderId="0" xfId="0" applyFont="1" applyAlignment="1">
      <alignment wrapText="1"/>
    </xf>
    <xf numFmtId="0" fontId="7" fillId="0" borderId="0" xfId="0" applyFont="1" applyAlignment="1">
      <alignment wrapText="1"/>
    </xf>
    <xf numFmtId="0" fontId="0" fillId="0" borderId="0" xfId="0" applyAlignment="1">
      <alignment vertical="top" wrapText="1"/>
    </xf>
    <xf numFmtId="0" fontId="12" fillId="0" borderId="0" xfId="0" applyFont="1" applyAlignment="1">
      <alignment wrapText="1"/>
    </xf>
    <xf numFmtId="0" fontId="13" fillId="0" borderId="0" xfId="0" applyFont="1" applyAlignment="1">
      <alignment wrapText="1"/>
    </xf>
    <xf numFmtId="0" fontId="13" fillId="0" borderId="0" xfId="0" applyFont="1" applyAlignment="1">
      <alignment vertical="top" wrapText="1"/>
    </xf>
    <xf numFmtId="0" fontId="14" fillId="0" borderId="0" xfId="0" applyFont="1" applyAlignment="1">
      <alignment vertical="top" wrapText="1"/>
    </xf>
    <xf numFmtId="0" fontId="8" fillId="0" borderId="0" xfId="0" applyFont="1" applyAlignment="1">
      <alignment horizontal="center" vertical="center" wrapText="1"/>
    </xf>
    <xf numFmtId="0" fontId="0" fillId="16" borderId="0" xfId="0" applyFill="1" applyAlignment="1">
      <alignment horizontal="left"/>
    </xf>
    <xf numFmtId="0" fontId="0" fillId="16" borderId="0" xfId="0" applyFill="1" applyAlignment="1">
      <alignment vertical="top"/>
    </xf>
    <xf numFmtId="0" fontId="0" fillId="16" borderId="0" xfId="0" applyFill="1"/>
    <xf numFmtId="0" fontId="0" fillId="16" borderId="0" xfId="0" applyFill="1" applyAlignment="1">
      <alignment wrapText="1"/>
    </xf>
    <xf numFmtId="0" fontId="0" fillId="16" borderId="48" xfId="0" applyFill="1" applyBorder="1" applyAlignment="1">
      <alignment vertical="top"/>
    </xf>
    <xf numFmtId="0" fontId="7" fillId="13" borderId="58" xfId="0" applyFont="1" applyFill="1" applyBorder="1" applyAlignment="1">
      <alignment wrapText="1"/>
    </xf>
    <xf numFmtId="0" fontId="7" fillId="13" borderId="49" xfId="0" applyFont="1" applyFill="1" applyBorder="1" applyAlignment="1">
      <alignment wrapText="1"/>
    </xf>
    <xf numFmtId="0" fontId="10" fillId="5" borderId="49" xfId="0" applyFont="1" applyFill="1" applyBorder="1" applyAlignment="1">
      <alignment wrapText="1"/>
    </xf>
    <xf numFmtId="0" fontId="10" fillId="3" borderId="60" xfId="0" applyFont="1" applyFill="1" applyBorder="1" applyAlignment="1">
      <alignment horizontal="left"/>
    </xf>
    <xf numFmtId="0" fontId="0" fillId="16" borderId="53" xfId="0" applyFill="1" applyBorder="1" applyAlignment="1">
      <alignment vertical="top" wrapText="1"/>
    </xf>
    <xf numFmtId="0" fontId="1" fillId="0" borderId="0" xfId="1" applyAlignment="1">
      <alignment wrapText="1"/>
    </xf>
    <xf numFmtId="0" fontId="5" fillId="10" borderId="3" xfId="1" applyFont="1" applyFill="1" applyBorder="1" applyAlignment="1">
      <alignment wrapText="1"/>
    </xf>
    <xf numFmtId="0" fontId="2" fillId="10" borderId="3" xfId="1" applyFont="1" applyFill="1" applyBorder="1" applyAlignment="1">
      <alignment wrapText="1"/>
    </xf>
    <xf numFmtId="0" fontId="1" fillId="12" borderId="8" xfId="1" applyFill="1" applyBorder="1" applyAlignment="1">
      <alignment wrapText="1"/>
    </xf>
    <xf numFmtId="0" fontId="1" fillId="12" borderId="9" xfId="1" applyFill="1" applyBorder="1" applyAlignment="1">
      <alignment wrapText="1"/>
    </xf>
    <xf numFmtId="0" fontId="1" fillId="13" borderId="8" xfId="1" applyFill="1" applyBorder="1" applyAlignment="1">
      <alignment wrapText="1"/>
    </xf>
    <xf numFmtId="0" fontId="1" fillId="13" borderId="9" xfId="1" applyFill="1" applyBorder="1" applyAlignment="1">
      <alignment wrapText="1"/>
    </xf>
    <xf numFmtId="0" fontId="1" fillId="13" borderId="46" xfId="1" applyFill="1" applyBorder="1" applyAlignment="1">
      <alignment wrapText="1"/>
    </xf>
    <xf numFmtId="0" fontId="1" fillId="13" borderId="47" xfId="1" applyFill="1" applyBorder="1" applyAlignment="1">
      <alignment wrapText="1"/>
    </xf>
    <xf numFmtId="0" fontId="1" fillId="0" borderId="18" xfId="1" applyBorder="1" applyAlignment="1">
      <alignment wrapText="1"/>
    </xf>
    <xf numFmtId="0" fontId="1" fillId="0" borderId="17" xfId="1" applyBorder="1" applyAlignment="1">
      <alignment wrapText="1"/>
    </xf>
    <xf numFmtId="0" fontId="1" fillId="0" borderId="18" xfId="1" applyBorder="1" applyAlignment="1">
      <alignment vertical="center" wrapText="1"/>
    </xf>
    <xf numFmtId="0" fontId="1" fillId="0" borderId="0" xfId="1" applyAlignment="1">
      <alignment vertical="center" wrapText="1"/>
    </xf>
    <xf numFmtId="0" fontId="1" fillId="0" borderId="17" xfId="1" applyBorder="1" applyAlignment="1">
      <alignment vertical="center" wrapText="1"/>
    </xf>
    <xf numFmtId="0" fontId="2" fillId="16" borderId="0" xfId="1" applyFont="1" applyFill="1" applyAlignment="1">
      <alignment horizontal="center" vertical="center" wrapText="1"/>
    </xf>
    <xf numFmtId="0" fontId="2" fillId="16" borderId="0" xfId="1" applyFont="1" applyFill="1" applyAlignment="1">
      <alignment horizontal="left" vertical="center" wrapText="1"/>
    </xf>
    <xf numFmtId="0" fontId="2" fillId="15" borderId="0" xfId="1" applyFont="1" applyFill="1" applyAlignment="1">
      <alignment horizontal="center" wrapText="1"/>
    </xf>
    <xf numFmtId="0" fontId="1" fillId="16" borderId="0" xfId="1" applyFill="1" applyAlignment="1">
      <alignment vertical="center" wrapText="1"/>
    </xf>
    <xf numFmtId="0" fontId="1" fillId="0" borderId="0" xfId="1" applyAlignment="1">
      <alignment horizontal="left" vertical="center" wrapText="1"/>
    </xf>
    <xf numFmtId="0" fontId="1" fillId="14" borderId="13" xfId="1" applyFill="1" applyBorder="1" applyAlignment="1">
      <alignment vertical="center" wrapText="1"/>
    </xf>
    <xf numFmtId="0" fontId="2" fillId="9" borderId="30" xfId="1" applyFont="1" applyFill="1" applyBorder="1" applyAlignment="1">
      <alignment vertical="center" wrapText="1"/>
    </xf>
    <xf numFmtId="0" fontId="2" fillId="9" borderId="1" xfId="1" applyFont="1" applyFill="1" applyBorder="1" applyAlignment="1">
      <alignment vertical="center" wrapText="1"/>
    </xf>
    <xf numFmtId="0" fontId="2" fillId="9" borderId="31" xfId="1" applyFont="1" applyFill="1" applyBorder="1" applyAlignment="1">
      <alignment vertical="center" wrapText="1"/>
    </xf>
    <xf numFmtId="0" fontId="5" fillId="10" borderId="0" xfId="1" applyFont="1" applyFill="1" applyAlignment="1">
      <alignment horizontal="left" wrapText="1"/>
    </xf>
    <xf numFmtId="0" fontId="5" fillId="10" borderId="32" xfId="1" applyFont="1" applyFill="1" applyBorder="1" applyAlignment="1">
      <alignment wrapText="1"/>
    </xf>
    <xf numFmtId="0" fontId="5" fillId="10" borderId="35" xfId="1" applyFont="1" applyFill="1" applyBorder="1" applyAlignment="1">
      <alignment wrapText="1"/>
    </xf>
    <xf numFmtId="0" fontId="1" fillId="0" borderId="28" xfId="1" applyBorder="1" applyAlignment="1">
      <alignment wrapText="1"/>
    </xf>
    <xf numFmtId="0" fontId="1" fillId="0" borderId="29" xfId="1" applyBorder="1" applyAlignment="1">
      <alignment wrapText="1"/>
    </xf>
    <xf numFmtId="0" fontId="1" fillId="0" borderId="17" xfId="1" applyBorder="1" applyAlignment="1">
      <alignment horizontal="center" vertical="center" wrapText="1"/>
    </xf>
    <xf numFmtId="0" fontId="1" fillId="0" borderId="0" xfId="1" applyAlignment="1">
      <alignment horizontal="center" vertical="center" wrapText="1"/>
    </xf>
    <xf numFmtId="0" fontId="1" fillId="0" borderId="18" xfId="1" applyBorder="1" applyAlignment="1">
      <alignment horizontal="center" vertical="center" wrapText="1"/>
    </xf>
    <xf numFmtId="0" fontId="5" fillId="10" borderId="3" xfId="1" applyFont="1" applyFill="1" applyBorder="1" applyAlignment="1">
      <alignment horizontal="left" wrapText="1"/>
    </xf>
    <xf numFmtId="0" fontId="6" fillId="0" borderId="0" xfId="1" applyFont="1" applyAlignment="1">
      <alignment wrapText="1"/>
    </xf>
    <xf numFmtId="0" fontId="6" fillId="0" borderId="18" xfId="1" applyFont="1" applyBorder="1" applyAlignment="1">
      <alignment wrapText="1"/>
    </xf>
    <xf numFmtId="0" fontId="2" fillId="10" borderId="3" xfId="1" applyFont="1" applyFill="1" applyBorder="1" applyAlignment="1">
      <alignment horizontal="left" wrapText="1"/>
    </xf>
    <xf numFmtId="0" fontId="6" fillId="0" borderId="17" xfId="1" applyFont="1" applyBorder="1" applyAlignment="1">
      <alignment wrapText="1"/>
    </xf>
    <xf numFmtId="0" fontId="2" fillId="10" borderId="33" xfId="1" applyFont="1" applyFill="1" applyBorder="1" applyAlignment="1">
      <alignment wrapText="1"/>
    </xf>
    <xf numFmtId="0" fontId="2" fillId="10" borderId="34" xfId="1" applyFont="1" applyFill="1" applyBorder="1" applyAlignment="1">
      <alignment wrapText="1"/>
    </xf>
    <xf numFmtId="0" fontId="2" fillId="10" borderId="36" xfId="1" applyFont="1" applyFill="1" applyBorder="1" applyAlignment="1">
      <alignment wrapText="1"/>
    </xf>
    <xf numFmtId="0" fontId="1" fillId="0" borderId="16" xfId="1" applyBorder="1" applyAlignment="1">
      <alignment wrapText="1"/>
    </xf>
    <xf numFmtId="0" fontId="1" fillId="0" borderId="15" xfId="1" applyBorder="1" applyAlignment="1">
      <alignment wrapText="1"/>
    </xf>
    <xf numFmtId="0" fontId="1" fillId="0" borderId="14" xfId="1" applyBorder="1" applyAlignment="1">
      <alignment wrapText="1"/>
    </xf>
    <xf numFmtId="0" fontId="1" fillId="0" borderId="37" xfId="1" applyBorder="1" applyAlignment="1">
      <alignment wrapText="1"/>
    </xf>
    <xf numFmtId="0" fontId="2" fillId="2" borderId="38" xfId="1" applyFont="1" applyFill="1" applyBorder="1" applyAlignment="1">
      <alignment wrapText="1"/>
    </xf>
    <xf numFmtId="0" fontId="2" fillId="3" borderId="38" xfId="1" applyFont="1" applyFill="1" applyBorder="1" applyAlignment="1">
      <alignment wrapText="1"/>
    </xf>
    <xf numFmtId="0" fontId="2" fillId="4" borderId="39" xfId="1" applyFont="1" applyFill="1" applyBorder="1" applyAlignment="1">
      <alignment wrapText="1"/>
    </xf>
    <xf numFmtId="0" fontId="2" fillId="4" borderId="40" xfId="1" applyFont="1" applyFill="1" applyBorder="1" applyAlignment="1">
      <alignment wrapText="1"/>
    </xf>
    <xf numFmtId="0" fontId="2" fillId="18" borderId="64" xfId="1" applyFont="1" applyFill="1" applyBorder="1" applyAlignment="1">
      <alignment wrapText="1"/>
    </xf>
    <xf numFmtId="0" fontId="1" fillId="13" borderId="42" xfId="1" applyFill="1" applyBorder="1" applyAlignment="1">
      <alignment wrapText="1"/>
    </xf>
    <xf numFmtId="0" fontId="1" fillId="13" borderId="43" xfId="1" applyFill="1" applyBorder="1" applyAlignment="1">
      <alignment wrapText="1"/>
    </xf>
    <xf numFmtId="0" fontId="2" fillId="11" borderId="41" xfId="1" applyFont="1" applyFill="1" applyBorder="1" applyAlignment="1">
      <alignment wrapText="1"/>
    </xf>
    <xf numFmtId="0" fontId="1" fillId="12" borderId="42" xfId="1" applyFill="1" applyBorder="1" applyAlignment="1">
      <alignment wrapText="1"/>
    </xf>
    <xf numFmtId="0" fontId="1" fillId="12" borderId="43" xfId="1" applyFill="1" applyBorder="1" applyAlignment="1">
      <alignment wrapText="1"/>
    </xf>
    <xf numFmtId="0" fontId="2" fillId="11" borderId="44" xfId="1" applyFont="1" applyFill="1" applyBorder="1" applyAlignment="1">
      <alignment wrapText="1"/>
    </xf>
    <xf numFmtId="0" fontId="1" fillId="13" borderId="63" xfId="1" applyFill="1" applyBorder="1" applyAlignment="1">
      <alignment wrapText="1"/>
    </xf>
    <xf numFmtId="0" fontId="1" fillId="13" borderId="62" xfId="1" applyFill="1" applyBorder="1" applyAlignment="1">
      <alignment wrapText="1"/>
    </xf>
    <xf numFmtId="0" fontId="1" fillId="13" borderId="61" xfId="1" applyFill="1" applyBorder="1" applyAlignment="1">
      <alignment wrapText="1"/>
    </xf>
    <xf numFmtId="0" fontId="1" fillId="16" borderId="8" xfId="1" applyFill="1" applyBorder="1" applyAlignment="1">
      <alignment wrapText="1"/>
    </xf>
    <xf numFmtId="0" fontId="1" fillId="16" borderId="42" xfId="1" applyFill="1" applyBorder="1" applyAlignment="1">
      <alignment wrapText="1"/>
    </xf>
    <xf numFmtId="0" fontId="1" fillId="16" borderId="43" xfId="1" applyFill="1" applyBorder="1" applyAlignment="1">
      <alignment wrapText="1"/>
    </xf>
    <xf numFmtId="0" fontId="2" fillId="9" borderId="0" xfId="1" applyFont="1" applyFill="1" applyAlignment="1">
      <alignment vertical="center" wrapText="1"/>
    </xf>
    <xf numFmtId="0" fontId="2" fillId="9" borderId="2" xfId="1" applyFont="1" applyFill="1" applyBorder="1" applyAlignment="1">
      <alignment vertical="center" wrapText="1"/>
    </xf>
    <xf numFmtId="0" fontId="5" fillId="10" borderId="0" xfId="1" applyFont="1" applyFill="1" applyAlignment="1">
      <alignment wrapText="1"/>
    </xf>
    <xf numFmtId="0" fontId="2" fillId="10" borderId="0" xfId="1" applyFont="1" applyFill="1" applyAlignment="1">
      <alignment horizontal="left" wrapText="1"/>
    </xf>
    <xf numFmtId="0" fontId="2" fillId="10" borderId="0" xfId="1" applyFont="1" applyFill="1" applyAlignment="1">
      <alignment wrapText="1"/>
    </xf>
    <xf numFmtId="0" fontId="1" fillId="0" borderId="4" xfId="1" applyBorder="1" applyAlignment="1">
      <alignment wrapText="1"/>
    </xf>
    <xf numFmtId="0" fontId="2" fillId="18" borderId="45" xfId="1" applyFont="1" applyFill="1" applyBorder="1" applyAlignment="1">
      <alignment wrapText="1"/>
    </xf>
    <xf numFmtId="0" fontId="2" fillId="11" borderId="7" xfId="1" applyFont="1" applyFill="1" applyBorder="1" applyAlignment="1">
      <alignment wrapText="1"/>
    </xf>
    <xf numFmtId="0" fontId="2" fillId="11" borderId="10" xfId="1" applyFont="1" applyFill="1" applyBorder="1" applyAlignment="1">
      <alignment wrapText="1"/>
    </xf>
    <xf numFmtId="0" fontId="3" fillId="7" borderId="0" xfId="1" applyFont="1" applyFill="1" applyAlignment="1">
      <alignment horizontal="center" vertical="center" wrapText="1"/>
    </xf>
    <xf numFmtId="0" fontId="4" fillId="7" borderId="0" xfId="1" applyFont="1" applyFill="1" applyAlignment="1">
      <alignment horizontal="center" vertical="center" wrapText="1"/>
    </xf>
    <xf numFmtId="0" fontId="1" fillId="0" borderId="21" xfId="1" applyBorder="1" applyAlignment="1">
      <alignment wrapText="1"/>
    </xf>
    <xf numFmtId="0" fontId="1" fillId="0" borderId="20" xfId="1" applyBorder="1" applyAlignment="1">
      <alignment wrapText="1"/>
    </xf>
    <xf numFmtId="0" fontId="1" fillId="0" borderId="19" xfId="1" applyBorder="1" applyAlignment="1">
      <alignment wrapText="1"/>
    </xf>
    <xf numFmtId="0" fontId="1" fillId="16" borderId="0" xfId="1" applyFill="1" applyAlignment="1">
      <alignment wrapText="1"/>
    </xf>
    <xf numFmtId="49" fontId="2" fillId="2" borderId="5" xfId="1" applyNumberFormat="1" applyFont="1" applyFill="1" applyBorder="1" applyAlignment="1">
      <alignment wrapText="1"/>
    </xf>
    <xf numFmtId="49" fontId="2" fillId="3" borderId="5" xfId="1" applyNumberFormat="1" applyFont="1" applyFill="1" applyBorder="1" applyAlignment="1">
      <alignment wrapText="1"/>
    </xf>
    <xf numFmtId="49" fontId="2" fillId="5" borderId="5" xfId="1" applyNumberFormat="1" applyFont="1" applyFill="1" applyBorder="1" applyAlignment="1">
      <alignment wrapText="1"/>
    </xf>
    <xf numFmtId="49" fontId="2" fillId="6" borderId="6" xfId="1" applyNumberFormat="1" applyFont="1" applyFill="1" applyBorder="1" applyAlignment="1">
      <alignment wrapText="1"/>
    </xf>
    <xf numFmtId="0" fontId="1" fillId="13" borderId="11" xfId="1" applyFill="1" applyBorder="1" applyAlignment="1">
      <alignment wrapText="1"/>
    </xf>
    <xf numFmtId="0" fontId="1" fillId="13" borderId="12" xfId="1" applyFill="1" applyBorder="1" applyAlignment="1">
      <alignment wrapText="1"/>
    </xf>
    <xf numFmtId="0" fontId="0" fillId="0" borderId="58" xfId="0" applyBorder="1" applyAlignment="1">
      <alignment vertical="top"/>
    </xf>
    <xf numFmtId="0" fontId="0" fillId="0" borderId="53" xfId="0" applyBorder="1" applyAlignment="1">
      <alignment vertical="top"/>
    </xf>
    <xf numFmtId="0" fontId="7" fillId="16" borderId="58" xfId="0" applyFont="1" applyFill="1" applyBorder="1" applyAlignment="1">
      <alignment wrapText="1"/>
    </xf>
    <xf numFmtId="0" fontId="15" fillId="12" borderId="0" xfId="2" applyFill="1" applyBorder="1" applyAlignment="1">
      <alignment vertical="top" wrapText="1"/>
    </xf>
    <xf numFmtId="0" fontId="0" fillId="12" borderId="66" xfId="0" applyFill="1" applyBorder="1" applyAlignment="1">
      <alignment horizontal="left" vertical="top" wrapText="1"/>
    </xf>
    <xf numFmtId="0" fontId="0" fillId="12" borderId="68" xfId="0" applyFill="1" applyBorder="1" applyAlignment="1">
      <alignment horizontal="left" vertical="top" wrapText="1"/>
    </xf>
    <xf numFmtId="0" fontId="0" fillId="12" borderId="67" xfId="0" applyFill="1" applyBorder="1" applyAlignment="1">
      <alignment horizontal="left" vertical="top" wrapText="1"/>
    </xf>
    <xf numFmtId="0" fontId="0" fillId="12" borderId="0" xfId="0" applyFill="1" applyAlignment="1">
      <alignment horizontal="left" vertical="top" wrapText="1"/>
    </xf>
    <xf numFmtId="0" fontId="0" fillId="12" borderId="58" xfId="0" applyFill="1" applyBorder="1" applyAlignment="1">
      <alignment horizontal="left" vertical="top" wrapText="1"/>
    </xf>
    <xf numFmtId="0" fontId="17" fillId="19" borderId="58"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9" fillId="0" borderId="59" xfId="0" applyFont="1" applyBorder="1" applyAlignment="1">
      <alignment horizontal="center" vertical="center" wrapText="1"/>
    </xf>
    <xf numFmtId="0" fontId="0" fillId="12" borderId="56" xfId="0" applyFill="1" applyBorder="1" applyAlignment="1">
      <alignment horizontal="left" vertical="top" wrapText="1"/>
    </xf>
    <xf numFmtId="0" fontId="0" fillId="12" borderId="57" xfId="0" applyFill="1" applyBorder="1" applyAlignment="1">
      <alignment horizontal="left" vertical="top" wrapText="1"/>
    </xf>
    <xf numFmtId="0" fontId="10" fillId="4" borderId="58" xfId="0" applyFont="1" applyFill="1" applyBorder="1" applyAlignment="1">
      <alignment horizontal="center" wrapText="1"/>
    </xf>
    <xf numFmtId="0" fontId="18" fillId="20" borderId="53" xfId="0" applyFont="1" applyFill="1" applyBorder="1" applyAlignment="1">
      <alignment horizontal="center" vertical="center" wrapText="1"/>
    </xf>
    <xf numFmtId="0" fontId="2" fillId="17" borderId="0" xfId="1" applyFont="1" applyFill="1" applyAlignment="1">
      <alignment horizontal="center" vertical="center" wrapText="1"/>
    </xf>
    <xf numFmtId="0" fontId="3" fillId="7" borderId="0" xfId="1" applyFont="1" applyFill="1" applyAlignment="1">
      <alignment horizontal="center" vertical="center" wrapText="1"/>
    </xf>
    <xf numFmtId="0" fontId="4" fillId="7" borderId="0" xfId="1" applyFont="1" applyFill="1" applyAlignment="1" applyProtection="1">
      <alignment horizontal="center" vertical="center" wrapText="1"/>
      <protection locked="0"/>
    </xf>
    <xf numFmtId="0" fontId="3" fillId="8" borderId="0" xfId="1" applyFont="1" applyFill="1" applyAlignment="1">
      <alignment horizontal="center" vertical="center" wrapText="1"/>
    </xf>
    <xf numFmtId="0" fontId="4" fillId="8" borderId="0" xfId="1" applyFont="1" applyFill="1" applyAlignment="1">
      <alignment horizontal="center" vertical="center" wrapText="1"/>
    </xf>
    <xf numFmtId="0" fontId="2" fillId="6" borderId="0" xfId="1" applyFont="1" applyFill="1" applyAlignment="1">
      <alignment horizontal="center" vertical="center" wrapText="1"/>
    </xf>
    <xf numFmtId="0" fontId="11" fillId="0" borderId="54" xfId="1" applyFont="1" applyBorder="1" applyAlignment="1">
      <alignment horizontal="left" wrapText="1"/>
    </xf>
    <xf numFmtId="0" fontId="2" fillId="2" borderId="0" xfId="1" applyFont="1" applyFill="1" applyAlignment="1">
      <alignment horizontal="center" vertical="center" wrapText="1"/>
    </xf>
    <xf numFmtId="0" fontId="2" fillId="4" borderId="0" xfId="1" applyFont="1" applyFill="1" applyAlignment="1">
      <alignment horizontal="center" vertical="center" wrapText="1"/>
    </xf>
    <xf numFmtId="0" fontId="2" fillId="3" borderId="0" xfId="1" applyFont="1" applyFill="1" applyAlignment="1">
      <alignment horizontal="center" vertical="center" wrapText="1"/>
    </xf>
    <xf numFmtId="0" fontId="2" fillId="5" borderId="0" xfId="1" applyFont="1" applyFill="1" applyAlignment="1">
      <alignment horizontal="center" vertical="center" wrapText="1"/>
    </xf>
    <xf numFmtId="0" fontId="11" fillId="0" borderId="0" xfId="1" applyFont="1" applyAlignment="1">
      <alignment horizontal="left" wrapText="1"/>
    </xf>
    <xf numFmtId="0" fontId="2" fillId="2" borderId="65" xfId="1" applyFont="1" applyFill="1" applyBorder="1" applyAlignment="1">
      <alignment horizontal="center" vertical="center" wrapText="1"/>
    </xf>
    <xf numFmtId="0" fontId="2" fillId="3" borderId="65" xfId="1" applyFont="1" applyFill="1" applyBorder="1" applyAlignment="1">
      <alignment horizontal="center" vertical="center" wrapText="1"/>
    </xf>
    <xf numFmtId="0" fontId="2" fillId="4" borderId="65" xfId="1" applyFont="1" applyFill="1" applyBorder="1" applyAlignment="1">
      <alignment horizontal="center" vertical="center" wrapText="1"/>
    </xf>
    <xf numFmtId="0" fontId="4" fillId="7" borderId="0" xfId="1" applyFont="1" applyFill="1" applyAlignment="1">
      <alignment horizontal="center" vertical="center" wrapText="1"/>
    </xf>
    <xf numFmtId="0" fontId="2" fillId="15" borderId="25" xfId="1" applyFont="1" applyFill="1" applyBorder="1" applyAlignment="1">
      <alignment horizontal="center" wrapText="1"/>
    </xf>
    <xf numFmtId="0" fontId="2" fillId="15" borderId="26" xfId="1" applyFont="1" applyFill="1" applyBorder="1" applyAlignment="1">
      <alignment horizontal="center" wrapText="1"/>
    </xf>
    <xf numFmtId="0" fontId="2" fillId="15" borderId="27" xfId="1" applyFont="1" applyFill="1" applyBorder="1" applyAlignment="1">
      <alignment horizontal="center" wrapText="1"/>
    </xf>
    <xf numFmtId="0" fontId="2" fillId="15" borderId="22" xfId="1" applyFont="1" applyFill="1" applyBorder="1" applyAlignment="1">
      <alignment horizontal="center" wrapText="1"/>
    </xf>
    <xf numFmtId="0" fontId="2" fillId="15" borderId="23" xfId="1" applyFont="1" applyFill="1" applyBorder="1" applyAlignment="1">
      <alignment horizontal="center" wrapText="1"/>
    </xf>
    <xf numFmtId="0" fontId="2" fillId="15" borderId="24" xfId="1" applyFont="1" applyFill="1" applyBorder="1" applyAlignment="1">
      <alignment horizontal="center" wrapText="1"/>
    </xf>
    <xf numFmtId="0" fontId="2" fillId="9" borderId="0" xfId="1" applyFont="1" applyFill="1" applyAlignment="1">
      <alignment horizontal="left" vertical="center" wrapText="1"/>
    </xf>
    <xf numFmtId="0" fontId="2" fillId="9" borderId="13" xfId="1" applyFont="1" applyFill="1" applyBorder="1" applyAlignment="1">
      <alignment horizontal="left" vertical="center" wrapText="1"/>
    </xf>
    <xf numFmtId="0" fontId="19" fillId="12" borderId="0" xfId="2" applyFont="1" applyFill="1" applyBorder="1" applyAlignment="1">
      <alignment horizontal="left" vertical="top" wrapText="1"/>
    </xf>
    <xf numFmtId="0" fontId="19" fillId="12" borderId="49" xfId="2" applyFont="1" applyFill="1" applyBorder="1" applyAlignment="1">
      <alignment vertical="top" wrapText="1"/>
    </xf>
  </cellXfs>
  <cellStyles count="3">
    <cellStyle name="Hyperlink" xfId="2" builtinId="8"/>
    <cellStyle name="Normal" xfId="0" builtinId="0"/>
    <cellStyle name="Normal 2" xfId="1" xr:uid="{00A9C719-92B2-FF48-A157-7BF912BE367B}"/>
  </cellStyles>
  <dxfs count="0"/>
  <tableStyles count="0" defaultTableStyle="TableStyleMedium2" defaultPivotStyle="PivotStyleLight16"/>
  <colors>
    <mruColors>
      <color rgb="FF6D70E8"/>
      <color rgb="FFFF7E79"/>
      <color rgb="FF494949"/>
      <color rgb="FF86AF15"/>
      <color rgb="FFFF6F0C"/>
      <color rgb="FFA50A51"/>
      <color rgb="FF12B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1422400</xdr:colOff>
      <xdr:row>7</xdr:row>
      <xdr:rowOff>292100</xdr:rowOff>
    </xdr:from>
    <xdr:to>
      <xdr:col>1</xdr:col>
      <xdr:colOff>3987800</xdr:colOff>
      <xdr:row>7</xdr:row>
      <xdr:rowOff>673100</xdr:rowOff>
    </xdr:to>
    <xdr:pic>
      <xdr:nvPicPr>
        <xdr:cNvPr id="20" name="Picture 19">
          <a:extLst>
            <a:ext uri="{FF2B5EF4-FFF2-40B4-BE49-F238E27FC236}">
              <a16:creationId xmlns:a16="http://schemas.microsoft.com/office/drawing/2014/main" id="{B6422D84-7DB1-EC59-62BF-0B6141CAF305}"/>
            </a:ext>
          </a:extLst>
        </xdr:cNvPr>
        <xdr:cNvPicPr>
          <a:picLocks noChangeAspect="1"/>
        </xdr:cNvPicPr>
      </xdr:nvPicPr>
      <xdr:blipFill>
        <a:blip xmlns:r="http://schemas.openxmlformats.org/officeDocument/2006/relationships" r:embed="rId1"/>
        <a:stretch>
          <a:fillRect/>
        </a:stretch>
      </xdr:blipFill>
      <xdr:spPr>
        <a:xfrm>
          <a:off x="1663700" y="2628900"/>
          <a:ext cx="2565400" cy="381000"/>
        </a:xfrm>
        <a:prstGeom prst="rect">
          <a:avLst/>
        </a:prstGeom>
        <a:ln>
          <a:solidFill>
            <a:schemeClr val="tx1"/>
          </a:solidFill>
        </a:ln>
      </xdr:spPr>
    </xdr:pic>
    <xdr:clientData/>
  </xdr:twoCellAnchor>
  <xdr:twoCellAnchor editAs="oneCell">
    <xdr:from>
      <xdr:col>1</xdr:col>
      <xdr:colOff>3848100</xdr:colOff>
      <xdr:row>9</xdr:row>
      <xdr:rowOff>101600</xdr:rowOff>
    </xdr:from>
    <xdr:to>
      <xdr:col>1</xdr:col>
      <xdr:colOff>5651500</xdr:colOff>
      <xdr:row>11</xdr:row>
      <xdr:rowOff>914400</xdr:rowOff>
    </xdr:to>
    <xdr:pic>
      <xdr:nvPicPr>
        <xdr:cNvPr id="21" name="Picture 20">
          <a:extLst>
            <a:ext uri="{FF2B5EF4-FFF2-40B4-BE49-F238E27FC236}">
              <a16:creationId xmlns:a16="http://schemas.microsoft.com/office/drawing/2014/main" id="{97F8A6EE-A5FA-1F8A-4E97-86E854AD66C1}"/>
            </a:ext>
          </a:extLst>
        </xdr:cNvPr>
        <xdr:cNvPicPr>
          <a:picLocks noChangeAspect="1"/>
        </xdr:cNvPicPr>
      </xdr:nvPicPr>
      <xdr:blipFill>
        <a:blip xmlns:r="http://schemas.openxmlformats.org/officeDocument/2006/relationships" r:embed="rId2"/>
        <a:stretch>
          <a:fillRect/>
        </a:stretch>
      </xdr:blipFill>
      <xdr:spPr>
        <a:xfrm>
          <a:off x="4089400" y="3238500"/>
          <a:ext cx="1803400" cy="2705100"/>
        </a:xfrm>
        <a:prstGeom prst="rect">
          <a:avLst/>
        </a:prstGeom>
        <a:ln>
          <a:solidFill>
            <a:schemeClr val="tx1"/>
          </a:solidFill>
        </a:ln>
      </xdr:spPr>
    </xdr:pic>
    <xdr:clientData/>
  </xdr:twoCellAnchor>
  <xdr:twoCellAnchor editAs="oneCell">
    <xdr:from>
      <xdr:col>1</xdr:col>
      <xdr:colOff>1600200</xdr:colOff>
      <xdr:row>14</xdr:row>
      <xdr:rowOff>241300</xdr:rowOff>
    </xdr:from>
    <xdr:to>
      <xdr:col>1</xdr:col>
      <xdr:colOff>3327400</xdr:colOff>
      <xdr:row>14</xdr:row>
      <xdr:rowOff>571500</xdr:rowOff>
    </xdr:to>
    <xdr:pic>
      <xdr:nvPicPr>
        <xdr:cNvPr id="23" name="Picture 22">
          <a:extLst>
            <a:ext uri="{FF2B5EF4-FFF2-40B4-BE49-F238E27FC236}">
              <a16:creationId xmlns:a16="http://schemas.microsoft.com/office/drawing/2014/main" id="{CB6D83F5-4012-2FF6-E062-7DDE0FF642BC}"/>
            </a:ext>
          </a:extLst>
        </xdr:cNvPr>
        <xdr:cNvPicPr>
          <a:picLocks noChangeAspect="1"/>
        </xdr:cNvPicPr>
      </xdr:nvPicPr>
      <xdr:blipFill>
        <a:blip xmlns:r="http://schemas.openxmlformats.org/officeDocument/2006/relationships" r:embed="rId3"/>
        <a:stretch>
          <a:fillRect/>
        </a:stretch>
      </xdr:blipFill>
      <xdr:spPr>
        <a:xfrm>
          <a:off x="1841500" y="10807700"/>
          <a:ext cx="1727200" cy="330200"/>
        </a:xfrm>
        <a:prstGeom prst="rect">
          <a:avLst/>
        </a:prstGeom>
        <a:ln>
          <a:solidFill>
            <a:schemeClr val="tx1"/>
          </a:solidFill>
        </a:ln>
      </xdr:spPr>
    </xdr:pic>
    <xdr:clientData/>
  </xdr:twoCellAnchor>
  <xdr:twoCellAnchor editAs="oneCell">
    <xdr:from>
      <xdr:col>1</xdr:col>
      <xdr:colOff>635000</xdr:colOff>
      <xdr:row>17</xdr:row>
      <xdr:rowOff>876300</xdr:rowOff>
    </xdr:from>
    <xdr:to>
      <xdr:col>1</xdr:col>
      <xdr:colOff>5765800</xdr:colOff>
      <xdr:row>17</xdr:row>
      <xdr:rowOff>2882900</xdr:rowOff>
    </xdr:to>
    <xdr:pic>
      <xdr:nvPicPr>
        <xdr:cNvPr id="25" name="Picture 24">
          <a:extLst>
            <a:ext uri="{FF2B5EF4-FFF2-40B4-BE49-F238E27FC236}">
              <a16:creationId xmlns:a16="http://schemas.microsoft.com/office/drawing/2014/main" id="{73B3458B-EBD5-B6C2-5BD0-32921F6BB13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6300" y="13233400"/>
          <a:ext cx="5130800" cy="2006600"/>
        </a:xfrm>
        <a:prstGeom prst="rect">
          <a:avLst/>
        </a:prstGeom>
        <a:ln>
          <a:solidFill>
            <a:schemeClr val="tx1"/>
          </a:solidFill>
        </a:ln>
      </xdr:spPr>
    </xdr:pic>
    <xdr:clientData/>
  </xdr:twoCellAnchor>
  <xdr:twoCellAnchor editAs="oneCell">
    <xdr:from>
      <xdr:col>1</xdr:col>
      <xdr:colOff>927100</xdr:colOff>
      <xdr:row>18</xdr:row>
      <xdr:rowOff>508000</xdr:rowOff>
    </xdr:from>
    <xdr:to>
      <xdr:col>1</xdr:col>
      <xdr:colOff>4597400</xdr:colOff>
      <xdr:row>18</xdr:row>
      <xdr:rowOff>838200</xdr:rowOff>
    </xdr:to>
    <xdr:pic>
      <xdr:nvPicPr>
        <xdr:cNvPr id="4" name="Picture 3">
          <a:extLst>
            <a:ext uri="{FF2B5EF4-FFF2-40B4-BE49-F238E27FC236}">
              <a16:creationId xmlns:a16="http://schemas.microsoft.com/office/drawing/2014/main" id="{05D13AD2-ACD5-DEF6-FBE7-5D6E80E5C9E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68400" y="16992600"/>
          <a:ext cx="3670300" cy="330200"/>
        </a:xfrm>
        <a:prstGeom prst="rect">
          <a:avLst/>
        </a:prstGeom>
        <a:ln>
          <a:solidFill>
            <a:schemeClr val="tx1"/>
          </a:solidFill>
        </a:ln>
      </xdr:spPr>
    </xdr:pic>
    <xdr:clientData/>
  </xdr:twoCellAnchor>
  <xdr:twoCellAnchor editAs="oneCell">
    <xdr:from>
      <xdr:col>1</xdr:col>
      <xdr:colOff>495300</xdr:colOff>
      <xdr:row>13</xdr:row>
      <xdr:rowOff>508000</xdr:rowOff>
    </xdr:from>
    <xdr:to>
      <xdr:col>1</xdr:col>
      <xdr:colOff>5727700</xdr:colOff>
      <xdr:row>13</xdr:row>
      <xdr:rowOff>3808725</xdr:rowOff>
    </xdr:to>
    <xdr:pic>
      <xdr:nvPicPr>
        <xdr:cNvPr id="3" name="Picture 2">
          <a:extLst>
            <a:ext uri="{FF2B5EF4-FFF2-40B4-BE49-F238E27FC236}">
              <a16:creationId xmlns:a16="http://schemas.microsoft.com/office/drawing/2014/main" id="{9466386E-1AE6-6267-EE44-9A75E2E7A8F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36600" y="8978900"/>
          <a:ext cx="5232400" cy="33007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ogin.builtforzero.org/" TargetMode="External"/><Relationship Id="rId2" Type="http://schemas.openxmlformats.org/officeDocument/2006/relationships/hyperlink" Target="https://login.builtforzero.org/resources/wellsky-community-services-built-for-zero-report/" TargetMode="External"/><Relationship Id="rId1" Type="http://schemas.openxmlformats.org/officeDocument/2006/relationships/hyperlink" Target="https://docs.google.com/document/d/1XpuuzoVuCtXfKU7ZeaM_u-hMwwEcZK6NzdXoEteMqNM/edi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EAC8-6560-9940-808E-6FB1DFA4F970}">
  <sheetPr>
    <tabColor theme="4"/>
  </sheetPr>
  <dimension ref="A1:J27"/>
  <sheetViews>
    <sheetView workbookViewId="0">
      <selection activeCell="B9" sqref="B9:B13"/>
    </sheetView>
  </sheetViews>
  <sheetFormatPr baseColWidth="10" defaultRowHeight="16" x14ac:dyDescent="0.2"/>
  <cols>
    <col min="1" max="1" width="3.1640625" style="1" customWidth="1"/>
    <col min="2" max="2" width="83" customWidth="1"/>
    <col min="3" max="3" width="1.6640625" style="20" customWidth="1"/>
    <col min="4" max="4" width="54.83203125" customWidth="1"/>
    <col min="5" max="5" width="1.6640625" style="20" customWidth="1"/>
    <col min="6" max="6" width="68.5" customWidth="1"/>
    <col min="7" max="7" width="4.1640625" customWidth="1"/>
    <col min="8" max="8" width="6" customWidth="1"/>
  </cols>
  <sheetData>
    <row r="1" spans="1:10" s="2" customFormat="1" ht="40" customHeight="1" x14ac:dyDescent="0.2">
      <c r="A1" s="119" t="s">
        <v>44</v>
      </c>
      <c r="B1" s="119"/>
      <c r="C1" s="119"/>
      <c r="D1" s="119"/>
      <c r="E1" s="119"/>
      <c r="F1" s="119"/>
      <c r="G1" s="17"/>
    </row>
    <row r="2" spans="1:10" s="3" customFormat="1" ht="46" customHeight="1" x14ac:dyDescent="0.2">
      <c r="A2" s="120" t="s">
        <v>102</v>
      </c>
      <c r="B2" s="120"/>
      <c r="C2" s="120"/>
      <c r="D2" s="120"/>
      <c r="E2" s="120"/>
      <c r="F2" s="120"/>
    </row>
    <row r="3" spans="1:10" s="3" customFormat="1" ht="40" customHeight="1" x14ac:dyDescent="0.2">
      <c r="A3" s="124" t="s">
        <v>101</v>
      </c>
      <c r="B3" s="124"/>
      <c r="C3" s="124"/>
      <c r="D3" s="124"/>
      <c r="E3" s="124"/>
      <c r="F3" s="124"/>
    </row>
    <row r="4" spans="1:10" s="3" customFormat="1" ht="39" customHeight="1" x14ac:dyDescent="0.2">
      <c r="A4" s="118" t="s">
        <v>100</v>
      </c>
      <c r="B4" s="118"/>
      <c r="C4" s="118"/>
      <c r="D4" s="118"/>
      <c r="E4" s="118"/>
      <c r="F4" s="118"/>
    </row>
    <row r="5" spans="1:10" s="2" customFormat="1" ht="39" customHeight="1" x14ac:dyDescent="0.3">
      <c r="A5" s="123" t="s">
        <v>46</v>
      </c>
      <c r="B5" s="123"/>
      <c r="C5" s="18"/>
      <c r="D5" s="26" t="s">
        <v>79</v>
      </c>
      <c r="E5" s="18"/>
      <c r="F5" s="25" t="s">
        <v>76</v>
      </c>
      <c r="G5" s="10"/>
      <c r="J5" s="1"/>
    </row>
    <row r="6" spans="1:10" s="5" customFormat="1" ht="21" customHeight="1" x14ac:dyDescent="0.2">
      <c r="A6" s="4">
        <v>1</v>
      </c>
      <c r="B6" s="7" t="s">
        <v>48</v>
      </c>
      <c r="C6" s="19"/>
      <c r="D6" s="121" t="s">
        <v>96</v>
      </c>
      <c r="E6" s="19"/>
      <c r="F6" s="24" t="s">
        <v>75</v>
      </c>
      <c r="G6" s="11"/>
    </row>
    <row r="7" spans="1:10" s="5" customFormat="1" ht="78" customHeight="1" x14ac:dyDescent="0.2">
      <c r="A7" s="6">
        <v>2</v>
      </c>
      <c r="B7" s="7" t="s">
        <v>45</v>
      </c>
      <c r="C7" s="19"/>
      <c r="D7" s="122"/>
      <c r="E7" s="19"/>
      <c r="F7" s="117" t="s">
        <v>99</v>
      </c>
      <c r="G7" s="12"/>
    </row>
    <row r="8" spans="1:10" s="5" customFormat="1" ht="61" customHeight="1" x14ac:dyDescent="0.2">
      <c r="A8" s="8">
        <v>3</v>
      </c>
      <c r="B8" s="7" t="s">
        <v>80</v>
      </c>
      <c r="C8" s="22"/>
      <c r="D8" s="149" t="s">
        <v>94</v>
      </c>
      <c r="E8" s="19"/>
      <c r="F8" s="116"/>
      <c r="G8" s="11"/>
    </row>
    <row r="9" spans="1:10" s="5" customFormat="1" ht="23" customHeight="1" x14ac:dyDescent="0.2">
      <c r="A9" s="8"/>
      <c r="B9" s="113" t="s">
        <v>47</v>
      </c>
      <c r="C9" s="19"/>
      <c r="D9" s="116" t="s">
        <v>95</v>
      </c>
      <c r="E9" s="19"/>
      <c r="F9" s="23" t="s">
        <v>78</v>
      </c>
      <c r="G9" s="11"/>
    </row>
    <row r="10" spans="1:10" s="5" customFormat="1" ht="65" customHeight="1" x14ac:dyDescent="0.2">
      <c r="A10" s="6">
        <v>4</v>
      </c>
      <c r="B10" s="114"/>
      <c r="C10" s="19"/>
      <c r="D10" s="116"/>
      <c r="E10" s="19"/>
      <c r="F10" s="117" t="s">
        <v>103</v>
      </c>
      <c r="G10" s="12"/>
    </row>
    <row r="11" spans="1:10" s="5" customFormat="1" ht="84" customHeight="1" x14ac:dyDescent="0.2">
      <c r="A11" s="6"/>
      <c r="B11" s="114"/>
      <c r="C11" s="19"/>
      <c r="D11" s="150" t="s">
        <v>82</v>
      </c>
      <c r="E11" s="19"/>
      <c r="F11" s="116"/>
      <c r="G11" s="12"/>
    </row>
    <row r="12" spans="1:10" s="5" customFormat="1" ht="102" customHeight="1" x14ac:dyDescent="0.2">
      <c r="A12" s="6"/>
      <c r="B12" s="114"/>
      <c r="C12" s="19"/>
      <c r="E12" s="19"/>
      <c r="G12" s="12"/>
    </row>
    <row r="13" spans="1:10" s="5" customFormat="1" ht="29" customHeight="1" x14ac:dyDescent="0.2">
      <c r="A13" s="6"/>
      <c r="B13" s="115"/>
      <c r="C13" s="19"/>
      <c r="D13" s="110"/>
      <c r="E13" s="19"/>
      <c r="F13" s="111"/>
      <c r="G13" s="12"/>
    </row>
    <row r="14" spans="1:10" s="5" customFormat="1" ht="313" customHeight="1" x14ac:dyDescent="0.2">
      <c r="A14" s="6">
        <v>5</v>
      </c>
      <c r="B14" s="9" t="s">
        <v>91</v>
      </c>
      <c r="C14" s="19"/>
      <c r="D14" s="109"/>
      <c r="E14" s="19"/>
      <c r="G14" s="1"/>
    </row>
    <row r="15" spans="1:10" s="5" customFormat="1" ht="50" customHeight="1" x14ac:dyDescent="0.2">
      <c r="A15" s="6">
        <v>6</v>
      </c>
      <c r="B15" s="7" t="s">
        <v>81</v>
      </c>
      <c r="C15" s="19"/>
      <c r="D15" s="19"/>
      <c r="E15" s="19"/>
      <c r="F15" s="27"/>
      <c r="G15"/>
    </row>
    <row r="16" spans="1:10" s="5" customFormat="1" ht="17" x14ac:dyDescent="0.2">
      <c r="A16" s="6">
        <v>7</v>
      </c>
      <c r="B16" s="9" t="s">
        <v>74</v>
      </c>
      <c r="C16" s="19"/>
      <c r="D16" s="19"/>
      <c r="E16" s="19"/>
      <c r="F16" s="21"/>
    </row>
    <row r="17" spans="1:6" s="5" customFormat="1" ht="51" x14ac:dyDescent="0.2">
      <c r="A17" s="6">
        <v>8</v>
      </c>
      <c r="B17" s="9" t="s">
        <v>92</v>
      </c>
      <c r="C17" s="19"/>
      <c r="D17" s="19"/>
      <c r="E17" s="19"/>
      <c r="F17" s="20"/>
    </row>
    <row r="18" spans="1:6" ht="240" customHeight="1" x14ac:dyDescent="0.2">
      <c r="A18" s="6">
        <v>9</v>
      </c>
      <c r="B18" s="9" t="s">
        <v>93</v>
      </c>
      <c r="D18" s="19"/>
      <c r="F18" s="19"/>
    </row>
    <row r="19" spans="1:6" ht="74" customHeight="1" x14ac:dyDescent="0.2">
      <c r="A19" s="6">
        <v>10</v>
      </c>
      <c r="B19" s="9" t="s">
        <v>97</v>
      </c>
      <c r="D19" s="20"/>
      <c r="F19" s="19"/>
    </row>
    <row r="20" spans="1:6" ht="17" x14ac:dyDescent="0.2">
      <c r="B20" s="112" t="s">
        <v>98</v>
      </c>
      <c r="F20" s="20"/>
    </row>
    <row r="21" spans="1:6" ht="37" customHeight="1" x14ac:dyDescent="0.3">
      <c r="B21" s="13"/>
    </row>
    <row r="22" spans="1:6" ht="16" customHeight="1" x14ac:dyDescent="0.2">
      <c r="B22" s="14"/>
    </row>
    <row r="23" spans="1:6" ht="97" customHeight="1" x14ac:dyDescent="0.2">
      <c r="B23" s="15"/>
    </row>
    <row r="24" spans="1:6" ht="16" customHeight="1" x14ac:dyDescent="0.2">
      <c r="B24" s="14"/>
    </row>
    <row r="25" spans="1:6" ht="46" customHeight="1" x14ac:dyDescent="0.2">
      <c r="B25" s="16"/>
    </row>
    <row r="26" spans="1:6" x14ac:dyDescent="0.2">
      <c r="B26" s="1"/>
    </row>
    <row r="27" spans="1:6" x14ac:dyDescent="0.2">
      <c r="B27" s="1"/>
    </row>
  </sheetData>
  <sheetProtection sheet="1" objects="1" scenarios="1"/>
  <mergeCells count="10">
    <mergeCell ref="B9:B13"/>
    <mergeCell ref="D9:D10"/>
    <mergeCell ref="F10:F11"/>
    <mergeCell ref="A4:F4"/>
    <mergeCell ref="A1:F1"/>
    <mergeCell ref="A2:F2"/>
    <mergeCell ref="D6:D7"/>
    <mergeCell ref="F7:F8"/>
    <mergeCell ref="A5:B5"/>
    <mergeCell ref="A3:F3"/>
  </mergeCells>
  <hyperlinks>
    <hyperlink ref="D11" r:id="rId1" location="heading=h.77thvydgt9we" display=" Link to BFZ Reporting Reference Guide: https://docs.google.com/document/d/1XpuuzoVuCtXfKU7ZeaM_u-hMwwEcZK6NzdXoEteMqNM/edit#heading=h.77thvydgt9we" xr:uid="{24D997BE-2FEA-3F42-98CE-4716B47C487C}"/>
    <hyperlink ref="D8" r:id="rId2" xr:uid="{DA347B16-ECF8-7542-AD71-DE39568F3423}"/>
    <hyperlink ref="B20" r:id="rId3" xr:uid="{FFB16715-12C8-9044-8AB2-D4970BB172C9}"/>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63E6-9467-8E4F-9C55-839F651E4744}">
  <sheetPr>
    <tabColor theme="4"/>
  </sheetPr>
  <dimension ref="B1:AC54"/>
  <sheetViews>
    <sheetView topLeftCell="C5" zoomScaleNormal="100" workbookViewId="0">
      <selection activeCell="C48" sqref="C48"/>
    </sheetView>
  </sheetViews>
  <sheetFormatPr baseColWidth="10" defaultColWidth="8.6640625" defaultRowHeight="14" x14ac:dyDescent="0.2"/>
  <cols>
    <col min="1" max="1" width="4.1640625" style="28" customWidth="1"/>
    <col min="2" max="2" width="2.6640625" style="28" customWidth="1"/>
    <col min="3" max="3" width="22.6640625" style="28" customWidth="1"/>
    <col min="4" max="5" width="9" style="28" customWidth="1"/>
    <col min="6" max="6" width="8.33203125" style="28" customWidth="1"/>
    <col min="7" max="7" width="8.83203125" style="28" customWidth="1"/>
    <col min="8" max="8" width="20.33203125" style="28" customWidth="1"/>
    <col min="9" max="11" width="8.1640625" style="28" customWidth="1"/>
    <col min="12" max="12" width="2.6640625" style="28" customWidth="1"/>
    <col min="13" max="13" width="4.1640625" style="28" customWidth="1"/>
    <col min="14" max="14" width="2.6640625" style="28" customWidth="1"/>
    <col min="15" max="15" width="20.33203125" style="28" customWidth="1"/>
    <col min="16" max="18" width="8.1640625" style="28" customWidth="1"/>
    <col min="19" max="19" width="2.6640625" style="28" customWidth="1"/>
    <col min="20" max="20" width="20.33203125" style="28" customWidth="1"/>
    <col min="21" max="23" width="8.1640625" style="28" customWidth="1"/>
    <col min="24" max="24" width="2.6640625" style="28" customWidth="1"/>
    <col min="25" max="25" width="20.33203125" style="28" customWidth="1"/>
    <col min="26" max="28" width="8.1640625" style="28" customWidth="1"/>
    <col min="29" max="29" width="2.6640625" style="28" customWidth="1"/>
    <col min="30" max="16384" width="8.6640625" style="28"/>
  </cols>
  <sheetData>
    <row r="1" spans="2:29" ht="15" thickBot="1" x14ac:dyDescent="0.25"/>
    <row r="2" spans="2:29" x14ac:dyDescent="0.2">
      <c r="B2" s="99"/>
      <c r="C2" s="100"/>
      <c r="D2" s="100"/>
      <c r="E2" s="100"/>
      <c r="F2" s="100"/>
      <c r="G2" s="100"/>
      <c r="H2" s="100"/>
      <c r="I2" s="100"/>
      <c r="J2" s="100"/>
      <c r="K2" s="100"/>
      <c r="L2" s="101"/>
      <c r="N2" s="99"/>
      <c r="O2" s="100"/>
      <c r="P2" s="100"/>
      <c r="Q2" s="100"/>
      <c r="R2" s="100"/>
      <c r="S2" s="100"/>
      <c r="T2" s="100"/>
      <c r="U2" s="100"/>
      <c r="V2" s="100"/>
      <c r="W2" s="100"/>
      <c r="X2" s="100"/>
      <c r="Y2" s="100"/>
      <c r="Z2" s="100"/>
      <c r="AA2" s="100"/>
      <c r="AB2" s="100"/>
      <c r="AC2" s="101"/>
    </row>
    <row r="3" spans="2:29" ht="30.75" customHeight="1" x14ac:dyDescent="0.2">
      <c r="B3" s="37"/>
      <c r="D3" s="125" t="s">
        <v>57</v>
      </c>
      <c r="E3" s="125"/>
      <c r="F3" s="125"/>
      <c r="G3" s="125"/>
      <c r="H3" s="125"/>
      <c r="I3" s="125"/>
      <c r="L3" s="38"/>
      <c r="N3" s="37"/>
      <c r="R3" s="125" t="s">
        <v>56</v>
      </c>
      <c r="S3" s="125"/>
      <c r="T3" s="125"/>
      <c r="U3" s="125"/>
      <c r="V3" s="125"/>
      <c r="W3" s="125"/>
      <c r="X3" s="125"/>
      <c r="AC3" s="38"/>
    </row>
    <row r="4" spans="2:29" s="102" customFormat="1" ht="3" customHeight="1" x14ac:dyDescent="0.2">
      <c r="B4" s="37"/>
      <c r="C4" s="28"/>
      <c r="D4" s="42"/>
      <c r="E4" s="42"/>
      <c r="F4" s="42"/>
      <c r="G4" s="42"/>
      <c r="H4" s="42"/>
      <c r="I4" s="42"/>
      <c r="J4" s="28"/>
      <c r="K4" s="28"/>
      <c r="L4" s="38"/>
      <c r="N4" s="37"/>
      <c r="O4" s="28"/>
      <c r="P4" s="28"/>
      <c r="Q4" s="28"/>
      <c r="S4" s="42"/>
      <c r="T4" s="42"/>
      <c r="U4" s="42"/>
      <c r="V4" s="42"/>
      <c r="W4" s="42"/>
      <c r="X4" s="42"/>
      <c r="Y4" s="28"/>
      <c r="Z4" s="28"/>
      <c r="AA4" s="28"/>
      <c r="AB4" s="28"/>
      <c r="AC4" s="38"/>
    </row>
    <row r="5" spans="2:29" ht="17" customHeight="1" x14ac:dyDescent="0.2">
      <c r="B5" s="37"/>
      <c r="D5" s="126" t="s">
        <v>5</v>
      </c>
      <c r="E5" s="126"/>
      <c r="F5" s="126"/>
      <c r="G5" s="126"/>
      <c r="H5" s="127" t="s">
        <v>6</v>
      </c>
      <c r="I5" s="127"/>
      <c r="L5" s="38"/>
      <c r="N5" s="37"/>
      <c r="R5" s="126" t="s">
        <v>5</v>
      </c>
      <c r="S5" s="126"/>
      <c r="T5" s="126"/>
      <c r="U5" s="127" t="s">
        <v>55</v>
      </c>
      <c r="V5" s="127"/>
      <c r="W5" s="127"/>
      <c r="X5" s="127"/>
      <c r="AC5" s="38"/>
    </row>
    <row r="6" spans="2:29" ht="17" customHeight="1" x14ac:dyDescent="0.2">
      <c r="B6" s="37"/>
      <c r="D6" s="126" t="s">
        <v>7</v>
      </c>
      <c r="E6" s="126"/>
      <c r="F6" s="126"/>
      <c r="G6" s="126"/>
      <c r="H6" s="127" t="s">
        <v>8</v>
      </c>
      <c r="I6" s="127"/>
      <c r="L6" s="38"/>
      <c r="N6" s="37"/>
      <c r="R6" s="126" t="s">
        <v>7</v>
      </c>
      <c r="S6" s="126"/>
      <c r="T6" s="126"/>
      <c r="U6" s="127" t="s">
        <v>8</v>
      </c>
      <c r="V6" s="127"/>
      <c r="W6" s="127"/>
      <c r="X6" s="127"/>
      <c r="AC6" s="38"/>
    </row>
    <row r="7" spans="2:29" ht="17" customHeight="1" x14ac:dyDescent="0.2">
      <c r="B7" s="37"/>
      <c r="D7" s="126" t="s">
        <v>9</v>
      </c>
      <c r="E7" s="126"/>
      <c r="F7" s="126"/>
      <c r="G7" s="126"/>
      <c r="H7" s="127" t="s">
        <v>10</v>
      </c>
      <c r="I7" s="127"/>
      <c r="L7" s="38"/>
      <c r="N7" s="37"/>
      <c r="R7" s="126" t="s">
        <v>9</v>
      </c>
      <c r="S7" s="126"/>
      <c r="T7" s="126"/>
      <c r="U7" s="127" t="s">
        <v>39</v>
      </c>
      <c r="V7" s="127"/>
      <c r="W7" s="127"/>
      <c r="X7" s="127"/>
      <c r="AC7" s="38"/>
    </row>
    <row r="8" spans="2:29" ht="17" customHeight="1" x14ac:dyDescent="0.2">
      <c r="B8" s="37"/>
      <c r="D8" s="126" t="s">
        <v>88</v>
      </c>
      <c r="E8" s="126"/>
      <c r="F8" s="126"/>
      <c r="G8" s="126"/>
      <c r="H8" s="127" t="s">
        <v>89</v>
      </c>
      <c r="I8" s="127"/>
      <c r="L8" s="38"/>
      <c r="N8" s="37"/>
      <c r="R8" s="126" t="s">
        <v>88</v>
      </c>
      <c r="S8" s="126"/>
      <c r="T8" s="126"/>
      <c r="U8" s="127" t="s">
        <v>90</v>
      </c>
      <c r="V8" s="127"/>
      <c r="W8" s="127"/>
      <c r="X8" s="127"/>
      <c r="AC8" s="38"/>
    </row>
    <row r="9" spans="2:29" ht="17" customHeight="1" x14ac:dyDescent="0.2">
      <c r="B9" s="37"/>
      <c r="D9" s="126" t="s">
        <v>11</v>
      </c>
      <c r="E9" s="126"/>
      <c r="F9" s="126"/>
      <c r="G9" s="126"/>
      <c r="H9" s="127" t="s">
        <v>12</v>
      </c>
      <c r="I9" s="127"/>
      <c r="L9" s="38"/>
      <c r="N9" s="37"/>
      <c r="R9" s="126" t="s">
        <v>11</v>
      </c>
      <c r="S9" s="126"/>
      <c r="T9" s="126"/>
      <c r="U9" s="127" t="s">
        <v>41</v>
      </c>
      <c r="V9" s="127"/>
      <c r="W9" s="127"/>
      <c r="X9" s="127"/>
      <c r="AC9" s="38"/>
    </row>
    <row r="10" spans="2:29" ht="17" customHeight="1" x14ac:dyDescent="0.2">
      <c r="B10" s="37"/>
      <c r="D10" s="126" t="s">
        <v>13</v>
      </c>
      <c r="E10" s="126"/>
      <c r="F10" s="126"/>
      <c r="G10" s="126"/>
      <c r="H10" s="127" t="s">
        <v>14</v>
      </c>
      <c r="I10" s="127"/>
      <c r="L10" s="38"/>
      <c r="N10" s="37"/>
      <c r="R10" s="126" t="s">
        <v>13</v>
      </c>
      <c r="S10" s="126"/>
      <c r="T10" s="126"/>
      <c r="U10" s="127" t="s">
        <v>15</v>
      </c>
      <c r="V10" s="127"/>
      <c r="W10" s="127"/>
      <c r="X10" s="127"/>
      <c r="AC10" s="38"/>
    </row>
    <row r="11" spans="2:29" ht="17" customHeight="1" x14ac:dyDescent="0.2">
      <c r="B11" s="37"/>
      <c r="D11" s="126" t="s">
        <v>16</v>
      </c>
      <c r="E11" s="126"/>
      <c r="F11" s="126"/>
      <c r="G11" s="126"/>
      <c r="H11" s="127" t="s">
        <v>17</v>
      </c>
      <c r="I11" s="127"/>
      <c r="L11" s="38"/>
      <c r="N11" s="37"/>
      <c r="R11" s="126" t="s">
        <v>54</v>
      </c>
      <c r="S11" s="126"/>
      <c r="T11" s="126"/>
      <c r="U11" s="127" t="s">
        <v>53</v>
      </c>
      <c r="V11" s="127"/>
      <c r="W11" s="127"/>
      <c r="X11" s="127"/>
      <c r="AC11" s="38"/>
    </row>
    <row r="12" spans="2:29" ht="17" customHeight="1" x14ac:dyDescent="0.2">
      <c r="B12" s="37"/>
      <c r="D12" s="126" t="s">
        <v>52</v>
      </c>
      <c r="E12" s="126"/>
      <c r="F12" s="126"/>
      <c r="G12" s="126"/>
      <c r="H12" s="127" t="s">
        <v>51</v>
      </c>
      <c r="I12" s="127"/>
      <c r="L12" s="38"/>
      <c r="N12" s="37"/>
      <c r="R12" s="97"/>
      <c r="S12" s="97"/>
      <c r="T12" s="97"/>
      <c r="U12" s="98"/>
      <c r="V12" s="98"/>
      <c r="W12" s="98"/>
      <c r="X12" s="98"/>
      <c r="AC12" s="38"/>
    </row>
    <row r="13" spans="2:29" ht="17" customHeight="1" x14ac:dyDescent="0.2">
      <c r="B13" s="37"/>
      <c r="D13" s="126" t="s">
        <v>50</v>
      </c>
      <c r="E13" s="126"/>
      <c r="F13" s="126"/>
      <c r="G13" s="126"/>
      <c r="H13" s="127" t="s">
        <v>49</v>
      </c>
      <c r="I13" s="127"/>
      <c r="L13" s="38"/>
      <c r="N13" s="37"/>
      <c r="R13" s="97"/>
      <c r="S13" s="97"/>
      <c r="T13" s="97"/>
      <c r="U13" s="98"/>
      <c r="V13" s="98"/>
      <c r="W13" s="98"/>
      <c r="X13" s="98"/>
      <c r="AC13" s="38"/>
    </row>
    <row r="14" spans="2:29" ht="17" customHeight="1" x14ac:dyDescent="0.2">
      <c r="B14" s="37"/>
      <c r="D14" s="128" t="s">
        <v>18</v>
      </c>
      <c r="E14" s="128"/>
      <c r="F14" s="128"/>
      <c r="G14" s="128"/>
      <c r="H14" s="129" t="e" cm="1">
        <f t="array" aca="1" ref="H14" ca="1">MAX((INDIRECT("'"&amp;$H$5&amp;"'!"&amp;$H$6&amp;":"&amp;$H$6)&lt;&gt;"")*(ROW(INDIRECT("'"&amp;$H$5&amp;"'!"&amp;$H$6&amp;":"&amp;$H$6))))</f>
        <v>#REF!</v>
      </c>
      <c r="I14" s="129"/>
      <c r="L14" s="38"/>
      <c r="N14" s="37"/>
      <c r="R14" s="128" t="s">
        <v>18</v>
      </c>
      <c r="S14" s="128"/>
      <c r="T14" s="128"/>
      <c r="U14" s="129" t="e" cm="1">
        <f t="array" aca="1" ref="U14" ca="1">MAX((INDIRECT("'"&amp;$U$5&amp;"'!"&amp;$U$6&amp;":"&amp;$U$6)&lt;&gt;"")*(ROW(INDIRECT("'"&amp;$U$5&amp;"'!"&amp;$U$6&amp;":"&amp;$U$6))))</f>
        <v>#REF!</v>
      </c>
      <c r="V14" s="129"/>
      <c r="W14" s="129"/>
      <c r="X14" s="129"/>
      <c r="AC14" s="38"/>
    </row>
    <row r="15" spans="2:29" x14ac:dyDescent="0.2">
      <c r="B15" s="37"/>
      <c r="L15" s="38"/>
      <c r="N15" s="37"/>
      <c r="AC15" s="38"/>
    </row>
    <row r="16" spans="2:29" s="40" customFormat="1" ht="22.25" customHeight="1" x14ac:dyDescent="0.2">
      <c r="B16" s="39"/>
      <c r="C16" s="132" t="s">
        <v>0</v>
      </c>
      <c r="D16" s="132"/>
      <c r="E16" s="132"/>
      <c r="F16" s="132"/>
      <c r="H16" s="133" t="s">
        <v>2</v>
      </c>
      <c r="I16" s="133"/>
      <c r="J16" s="133"/>
      <c r="K16" s="133"/>
      <c r="L16" s="41"/>
      <c r="N16" s="39"/>
      <c r="O16" s="134" t="s">
        <v>1</v>
      </c>
      <c r="P16" s="134"/>
      <c r="Q16" s="134"/>
      <c r="R16" s="134"/>
      <c r="T16" s="135" t="s">
        <v>3</v>
      </c>
      <c r="U16" s="135"/>
      <c r="V16" s="135"/>
      <c r="W16" s="135"/>
      <c r="Y16" s="130" t="s">
        <v>4</v>
      </c>
      <c r="Z16" s="130"/>
      <c r="AA16" s="130"/>
      <c r="AB16" s="130"/>
      <c r="AC16" s="41"/>
    </row>
    <row r="17" spans="2:29" ht="3" customHeight="1" x14ac:dyDescent="0.2">
      <c r="B17" s="37"/>
      <c r="L17" s="38"/>
      <c r="N17" s="37"/>
      <c r="AC17" s="38"/>
    </row>
    <row r="18" spans="2:29" s="40" customFormat="1" ht="25" customHeight="1" x14ac:dyDescent="0.2">
      <c r="B18" s="39"/>
      <c r="C18" s="88"/>
      <c r="D18" s="88" t="s">
        <v>19</v>
      </c>
      <c r="E18" s="88" t="s">
        <v>20</v>
      </c>
      <c r="F18" s="88" t="s">
        <v>21</v>
      </c>
      <c r="H18" s="88"/>
      <c r="I18" s="88" t="s">
        <v>19</v>
      </c>
      <c r="J18" s="88" t="s">
        <v>20</v>
      </c>
      <c r="K18" s="88" t="s">
        <v>21</v>
      </c>
      <c r="L18" s="41"/>
      <c r="N18" s="39"/>
      <c r="O18" s="49"/>
      <c r="P18" s="89" t="s">
        <v>19</v>
      </c>
      <c r="Q18" s="89" t="s">
        <v>20</v>
      </c>
      <c r="R18" s="49" t="s">
        <v>21</v>
      </c>
      <c r="T18" s="49"/>
      <c r="U18" s="89" t="s">
        <v>19</v>
      </c>
      <c r="V18" s="89" t="s">
        <v>20</v>
      </c>
      <c r="W18" s="49" t="s">
        <v>21</v>
      </c>
      <c r="Y18" s="49"/>
      <c r="Z18" s="89" t="s">
        <v>19</v>
      </c>
      <c r="AA18" s="89" t="s">
        <v>20</v>
      </c>
      <c r="AB18" s="49" t="s">
        <v>21</v>
      </c>
      <c r="AC18" s="41"/>
    </row>
    <row r="19" spans="2:29" ht="15" customHeight="1" x14ac:dyDescent="0.2">
      <c r="B19" s="37"/>
      <c r="C19" s="51" t="s">
        <v>86</v>
      </c>
      <c r="D19" s="90" cm="1">
        <f t="array" aca="1" ref="D19:D40" ca="1">_xlfn.LET(
_xlpm.clientIds, INDIRECT("'"&amp;$H$5&amp;"'!"&amp;$H$6&amp;"2:"&amp;$H$6&amp;$H$14),
_xlpm.hhType, INDIRECT("'"&amp;$H$5&amp;"'!"&amp;$H$7&amp;"2:"&amp;$H$7&amp;$H$14),
_xlpm.hoh, INDIRECT("'"&amp;$H$5&amp;"'!"&amp;$H$8&amp;"2:"&amp;$H$8&amp;$H$14),
_xlpm.chronic, INDIRECT("'"&amp;$H$5&amp;"'!"&amp;$H$9&amp;"2:"&amp;$H$9&amp;$H$14),
_xlpm.vet, INDIRECT("'"&amp;$H$5&amp;"'!"&amp;$H$10&amp;"2:"&amp;$H$10&amp;$H$14),
_xlfn.VSTACK(
SUM(IF(IFERROR(_xlfn.UNIQUE(_xlfn._xlws.FILTER(_xlpm.clientIds, (_xlpm.chronic="Chronic") * (_xlpm.hhType="Families"))), "")&lt;&gt;"",1,0)),
SUM(IF(IFERROR(_xlfn.UNIQUE(_xlfn._xlws.FILTER(_xlpm.clientIds, (_xlpm.chronic="Chronic") * (_xlpm.hhType="Families") * (_xlpm.vet&lt;&gt;"Yes (HUD)"))), "")&lt;&gt;"",1,0)),
SUM(IF(IFERROR(_xlfn.UNIQUE(_xlfn._xlws.FILTER(_xlpm.clientIds, (_xlpm.chronic="Chronic") * (_xlpm.hhType="Families") * (_xlpm.vet="Yes (HUD)"))), "")&lt;&gt;"",1,0)),
SUM(IF(IFERROR(_xlfn.UNIQUE(_xlfn._xlws.FILTER(_xlpm.clientIds, (_xlpm.chronic="Chronic") * (_xlpm.hhType="Families") * (_xlpm.hoh="Self (head of household)"))), "")&lt;&gt;"",1,0)),
SUM(IF(IFERROR(_xlfn.UNIQUE(_xlfn._xlws.FILTER(_xlpm.clientIds, (_xlpm.chronic="Chronic") * (_xlpm.hhType="Families") * (_xlpm.vet&lt;&gt;"Yes (HUD)") * (_xlpm.hoh="Self (head of household)"))), "")&lt;&gt;"",1,0)),
SUM(IF(IFERROR(_xlfn.UNIQUE(_xlfn._xlws.FILTER(_xlpm.clientIds, (_xlpm.chronic="Chronic") * (_xlpm.hhType="Families") * (_xlpm.vet="Yes (HUD)") * (_xlpm.hoh="Self (head of household)"))), "")&lt;&gt;"",1,0)),
SUM(IF(IFERROR(_xlfn.UNIQUE(_xlfn._xlws.FILTER(_xlpm.clientIds, (_xlpm.chronic="Chronic") * (_xlpm.hhType="No HoH or DOB Missing"))), "")&lt;&gt;"",1,0)),
SUM(IF(IFERROR(_xlfn.UNIQUE(_xlfn._xlws.FILTER(_xlpm.clientIds, (_xlpm.chronic="Chronic") * (_xlpm.hhType="No HoH or DOB Missing") * (_xlpm.vet&lt;&gt;"Yes (HUD)"))), "")&lt;&gt;"",1,0)),
SUM(IF(IFERROR(_xlfn.UNIQUE(_xlfn._xlws.FILTER(_xlpm.clientIds, (_xlpm.chronic="Chronic") * (_xlpm.hhType="No HoH or DOB Missing") * (_xlpm.vet="Yes (HUD)"))), "")&lt;&gt;"",1,0)),
SUM(IF(IFERROR(_xlfn.UNIQUE(_xlfn._xlws.FILTER(_xlpm.clientIds, (_xlpm.chronic="Chronic") * (_xlpm.hhType="Other Household Type"))), "")&lt;&gt;"",1,0)),
SUM(IF(IFERROR(_xlfn.UNIQUE(_xlfn._xlws.FILTER(_xlpm.clientIds, (_xlpm.chronic="Chronic") * (_xlpm.hhType="Other Household Type") * (_xlpm.vet&lt;&gt;"Yes (HUD)"))), "")&lt;&gt;"",1,0)),
SUM(IF(IFERROR(_xlfn.UNIQUE(_xlfn._xlws.FILTER(_xlpm.clientIds, (_xlpm.chronic="Chronic") * (_xlpm.hhType="Other Household Type") * (_xlpm.vet="Yes (HUD)"))), "")&lt;&gt;"",1,0)),
SUM(IF(IFERROR(_xlfn.UNIQUE(_xlfn._xlws.FILTER(_xlpm.clientIds, (_xlpm.chronic="Chronic") * (_xlpm.hhType="Single Adults"))), "")&lt;&gt;"",1,0)),
SUM(IF(IFERROR(_xlfn.UNIQUE(_xlfn._xlws.FILTER(_xlpm.clientIds, (_xlpm.chronic="Chronic") * (_xlpm.hhType="Single Adults") * (_xlpm.vet&lt;&gt;"Yes (HUD)"))), "")&lt;&gt;"",1,0)),
SUM(IF(IFERROR(_xlfn.UNIQUE(_xlfn._xlws.FILTER(_xlpm.clientIds, (_xlpm.chronic="Chronic") * (_xlpm.hhType="Single Adults") * (_xlpm.vet="Yes (HUD)"))), "")&lt;&gt;"",1,0)),
SUM(IF(IFERROR(_xlfn.UNIQUE(_xlfn._xlws.FILTER(_xlpm.clientIds, (_xlpm.chronic="Chronic") * (_xlpm.hhType="Unaccompanied Minor"))), "")&lt;&gt;"",1,0)),
SUM(IF(IFERROR(_xlfn.UNIQUE(_xlfn._xlws.FILTER(_xlpm.clientIds, (_xlpm.chronic="Chronic") * (_xlpm.hhType="Unaccompanied Minor") * (_xlpm.vet&lt;&gt;"Yes (HUD)"))), "")&lt;&gt;"",1,0)),
SUM(IF(IFERROR(_xlfn.UNIQUE(_xlfn._xlws.FILTER(_xlpm.clientIds, (_xlpm.chronic="Chronic") * (_xlpm.hhType="Unaccompanied Minor") * (_xlpm.vet="Yes (HUD)"))), "")&lt;&gt;"",1,0)),
SUM(IF(IFERROR(_xlfn.UNIQUE(_xlfn._xlws.FILTER(_xlpm.clientIds, (_xlpm.chronic="Chronic") * (_xlpm.hhType="Unaccompanied Youth"))), "")&lt;&gt;"",1,0)),
SUM(IF(IFERROR(_xlfn.UNIQUE(_xlfn._xlws.FILTER(_xlpm.clientIds, (_xlpm.chronic="Chronic") * (_xlpm.hhType="Unaccompanied Youth") * (_xlpm.vet&lt;&gt;"Yes (HUD)"))), "")&lt;&gt;"",1,0)),
SUM(IF(IFERROR(_xlfn.UNIQUE(_xlfn._xlws.FILTER(_xlpm.clientIds, (_xlpm.chronic="Chronic") * (_xlpm.hhType="Unaccompanied Youth") * (_xlpm.vet="Yes (HUD)"))), "")&lt;&gt;"",1,0)),
SUM(IF(IFERROR(_xlfn.UNIQUE(_xlfn._xlws.FILTER(_xlpm.clientIds, (_xlpm.chronic="Chronic"))), "")&lt;&gt;"",1,0))
))</f>
        <v>0</v>
      </c>
      <c r="E19" s="90" cm="1">
        <f t="array" aca="1" ref="E19:E40" ca="1">_xlfn.LET(
_xlpm.clientIds, INDIRECT("'"&amp;$H$5&amp;"'!"&amp;$H$6&amp;"2:"&amp;$H$6&amp;$H$14),
_xlpm.hhType, INDIRECT("'"&amp;$H$5&amp;"'!"&amp;$H$7&amp;"2:"&amp;$H$7&amp;$H$14),
_xlpm.hoh, INDIRECT("'"&amp;$H$5&amp;"'!"&amp;$H$8&amp;"2:"&amp;$H$8&amp;$H$14),
_xlpm.chronic, INDIRECT("'"&amp;$H$5&amp;"'!"&amp;$H$9&amp;"2:"&amp;$H$9&amp;$H$14),
_xlpm.vet, INDIRECT("'"&amp;$H$5&amp;"'!"&amp;$H$10&amp;"2:"&amp;$H$10&amp;$H$14),
_xlfn.VSTACK(
SUM(IF(IFERROR(_xlfn.UNIQUE(_xlfn._xlws.FILTER(_xlpm.clientIds, (_xlpm.chronic&lt;&gt;"Chronic") * (_xlpm.hhType="Families"))), "")&lt;&gt;"",1,0)),
SUM(IF(IFERROR(_xlfn.UNIQUE(_xlfn._xlws.FILTER(_xlpm.clientIds, (_xlpm.chronic&lt;&gt;"Chronic") * (_xlpm.hhType="Families") * (_xlpm.vet&lt;&gt;"Yes (HUD)"))), "")&lt;&gt;"",1,0)),
SUM(IF(IFERROR(_xlfn.UNIQUE(_xlfn._xlws.FILTER(_xlpm.clientIds, (_xlpm.chronic&lt;&gt;"Chronic") * (_xlpm.hhType="Families") * (_xlpm.vet="Yes (HUD)"))), "")&lt;&gt;"",1,0)),
SUM(IF(IFERROR(_xlfn.UNIQUE(_xlfn._xlws.FILTER(_xlpm.clientIds, (_xlpm.chronic&lt;&gt;"Chronic") * (_xlpm.hhType="Families") * (_xlpm.hoh="Self (head of household)"))), "")&lt;&gt;"",1,0)),
SUM(IF(IFERROR(_xlfn.UNIQUE(_xlfn._xlws.FILTER(_xlpm.clientIds, (_xlpm.chronic&lt;&gt;"Chronic") * (_xlpm.hhType="Families") * (_xlpm.vet&lt;&gt;"Yes (HUD)") * (_xlpm.hoh="Self (head of household)"))), "")&lt;&gt;"",1,0)),
SUM(IF(IFERROR(_xlfn.UNIQUE(_xlfn._xlws.FILTER(_xlpm.clientIds, (_xlpm.chronic&lt;&gt;"Chronic") * (_xlpm.hhType="Families") * (_xlpm.vet="Yes (HUD)") * (_xlpm.hoh="Self (head of household)"))), "")&lt;&gt;"",1,0)),
SUM(IF(IFERROR(_xlfn.UNIQUE(_xlfn._xlws.FILTER(_xlpm.clientIds, (_xlpm.chronic&lt;&gt;"Chronic") * (_xlpm.hhType="No HoH or DOB Missing"))), "")&lt;&gt;"",1,0)),
SUM(IF(IFERROR(_xlfn.UNIQUE(_xlfn._xlws.FILTER(_xlpm.clientIds, (_xlpm.chronic&lt;&gt;"Chronic") * (_xlpm.hhType="No HoH or DOB Missing") * (_xlpm.vet&lt;&gt;"Yes (HUD)"))), "")&lt;&gt;"",1,0)),
SUM(IF(IFERROR(_xlfn.UNIQUE(_xlfn._xlws.FILTER(_xlpm.clientIds, (_xlpm.chronic&lt;&gt;"Chronic") * (_xlpm.hhType="No HoH or DOB Missing") * (_xlpm.vet="Yes (HUD)"))), "")&lt;&gt;"",1,0)),
SUM(IF(IFERROR(_xlfn.UNIQUE(_xlfn._xlws.FILTER(_xlpm.clientIds, (_xlpm.chronic&lt;&gt;"Chronic") * (_xlpm.hhType="Other Household Type"))), "")&lt;&gt;"",1,0)),
SUM(IF(IFERROR(_xlfn.UNIQUE(_xlfn._xlws.FILTER(_xlpm.clientIds, (_xlpm.chronic&lt;&gt;"Chronic") * (_xlpm.hhType="Other Household Type") * (_xlpm.vet&lt;&gt;"Yes (HUD)"))), "")&lt;&gt;"",1,0)),
SUM(IF(IFERROR(_xlfn.UNIQUE(_xlfn._xlws.FILTER(_xlpm.clientIds, (_xlpm.chronic&lt;&gt;"Chronic") * (_xlpm.hhType="Other Household Type") * (_xlpm.vet="Yes (HUD)"))), "")&lt;&gt;"",1,0)),
SUM(IF(IFERROR(_xlfn.UNIQUE(_xlfn._xlws.FILTER(_xlpm.clientIds, (_xlpm.chronic&lt;&gt;"Chronic") * (_xlpm.hhType="Single Adults"))), "")&lt;&gt;"",1,0)),
SUM(IF(IFERROR(_xlfn.UNIQUE(_xlfn._xlws.FILTER(_xlpm.clientIds, (_xlpm.chronic&lt;&gt;"Chronic") * (_xlpm.hhType="Single Adults") * (_xlpm.vet&lt;&gt;"Yes (HUD)"))), "")&lt;&gt;"",1,0)),
SUM(IF(IFERROR(_xlfn.UNIQUE(_xlfn._xlws.FILTER(_xlpm.clientIds, (_xlpm.chronic&lt;&gt;"Chronic") * (_xlpm.hhType="Single Adults") * (_xlpm.vet="Yes (HUD)"))), "")&lt;&gt;"",1,0)),
SUM(IF(IFERROR(_xlfn.UNIQUE(_xlfn._xlws.FILTER(_xlpm.clientIds, (_xlpm.chronic&lt;&gt;"Chronic") * (_xlpm.hhType="Unaccompanied Minor"))), "")&lt;&gt;"",1,0)),
SUM(IF(IFERROR(_xlfn.UNIQUE(_xlfn._xlws.FILTER(_xlpm.clientIds, (_xlpm.chronic&lt;&gt;"Chronic") * (_xlpm.hhType="Unaccompanied Minor") * (_xlpm.vet&lt;&gt;"Yes (HUD)"))), "")&lt;&gt;"",1,0)),
SUM(IF(IFERROR(_xlfn.UNIQUE(_xlfn._xlws.FILTER(_xlpm.clientIds, (_xlpm.chronic&lt;&gt;"Chronic") * (_xlpm.hhType="Unaccompanied Minor") * (_xlpm.vet="Yes (HUD)"))), "")&lt;&gt;"",1,0)),
SUM(IF(IFERROR(_xlfn.UNIQUE(_xlfn._xlws.FILTER(_xlpm.clientIds, (_xlpm.chronic&lt;&gt;"Chronic") * (_xlpm.hhType="Unaccompanied Youth"))), "")&lt;&gt;"",1,0)),
SUM(IF(IFERROR(_xlfn.UNIQUE(_xlfn._xlws.FILTER(_xlpm.clientIds, (_xlpm.chronic&lt;&gt;"Chronic") * (_xlpm.hhType="Unaccompanied Youth") * (_xlpm.vet&lt;&gt;"Yes (HUD)"))), "")&lt;&gt;"",1,0)),
SUM(IF(IFERROR(_xlfn.UNIQUE(_xlfn._xlws.FILTER(_xlpm.clientIds, (_xlpm.chronic&lt;&gt;"Chronic") * (_xlpm.hhType="Unaccompanied Youth") * (_xlpm.vet="Yes (HUD)"))), "")&lt;&gt;"",1,0)),
SUM(IF(IFERROR(_xlfn.UNIQUE(_xlfn._xlws.FILTER(_xlpm.clientIds, (_xlpm.chronic&lt;&gt;"Chronic"))), "")&lt;&gt;"",1,0))
))</f>
        <v>0</v>
      </c>
      <c r="F19" s="90" cm="1">
        <f t="array" aca="1" ref="F19:F40" ca="1">_xlfn.LET(
_xlpm.clientIds, INDIRECT("'"&amp;$H$5&amp;"'!"&amp;$H$6&amp;"2:"&amp;$H$6&amp;$H$14),
_xlpm.hhType, INDIRECT("'"&amp;$H$5&amp;"'!"&amp;$H$7&amp;"2:"&amp;$H$7&amp;$H$14),
_xlpm.hoh, INDIRECT("'"&amp;$H$5&amp;"'!"&amp;$H$8&amp;"2:"&amp;$H$8&amp;$H$14),
_xlpm.chronic, INDIRECT("'"&amp;$H$5&amp;"'!"&amp;$H$9&amp;"2:"&amp;$H$9&amp;$H$14),
_xlpm.vet, INDIRECT("'"&amp;$H$5&amp;"'!"&amp;$H$10&amp;"2:"&amp;$H$10&amp;$H$14),
_xlfn.VSTACK(
SUM(IF(IFERROR(_xlfn.UNIQUE(_xlfn._xlws.FILTER(_xlpm.clientIds,(_xlpm.hhType="Families"))), "")&lt;&gt;"",1,0)),
SUM(IF(IFERROR(_xlfn.UNIQUE(_xlfn._xlws.FILTER(_xlpm.clientIds,(_xlpm.hhType="Families") * (_xlpm.vet&lt;&gt;"Yes (HUD)"))), "")&lt;&gt;"",1,0)),
SUM(IF(IFERROR(_xlfn.UNIQUE(_xlfn._xlws.FILTER(_xlpm.clientIds,(_xlpm.hhType="Families") * (_xlpm.vet="Yes (HUD)"))), "")&lt;&gt;"",1,0)),
SUM(IF(IFERROR(_xlfn.UNIQUE(_xlfn._xlws.FILTER(_xlpm.clientIds,(_xlpm.hhType="Families") * (_xlpm.hoh="Self (head of household)"))), "")&lt;&gt;"",1,0)),
SUM(IF(IFERROR(_xlfn.UNIQUE(_xlfn._xlws.FILTER(_xlpm.clientIds,(_xlpm.hhType="Families") * (_xlpm.vet&lt;&gt;"Yes (HUD)") * (_xlpm.hoh="Self (head of household)"))), "")&lt;&gt;"",1,0)),
SUM(IF(IFERROR(_xlfn.UNIQUE(_xlfn._xlws.FILTER(_xlpm.clientIds,(_xlpm.hhType="Families") * (_xlpm.vet="Yes (HUD)") * (_xlpm.hoh="Self (head of household)"))), "")&lt;&gt;"",1,0)),
SUM(IF(IFERROR(_xlfn.UNIQUE(_xlfn._xlws.FILTER(_xlpm.clientIds,(_xlpm.hhType="No HoH or DOB Missing"))), "")&lt;&gt;"",1,0)),
SUM(IF(IFERROR(_xlfn.UNIQUE(_xlfn._xlws.FILTER(_xlpm.clientIds,(_xlpm.hhType="No HoH or DOB Missing") * (_xlpm.vet&lt;&gt;"Yes (HUD)"))), "")&lt;&gt;"",1,0)),
SUM(IF(IFERROR(_xlfn.UNIQUE(_xlfn._xlws.FILTER(_xlpm.clientIds,(_xlpm.hhType="No HoH or DOB Missing") * (_xlpm.vet="Yes (HUD)"))), "")&lt;&gt;"",1,0)),
SUM(IF(IFERROR(_xlfn.UNIQUE(_xlfn._xlws.FILTER(_xlpm.clientIds,(_xlpm.hhType="Other Household Type"))), "")&lt;&gt;"",1,0)),
SUM(IF(IFERROR(_xlfn.UNIQUE(_xlfn._xlws.FILTER(_xlpm.clientIds,(_xlpm.hhType="Other Household Type") * (_xlpm.vet&lt;&gt;"Yes (HUD)"))), "")&lt;&gt;"",1,0)),
SUM(IF(IFERROR(_xlfn.UNIQUE(_xlfn._xlws.FILTER(_xlpm.clientIds,(_xlpm.hhType="Other Household Type") * (_xlpm.vet="Yes (HUD)"))), "")&lt;&gt;"",1,0)),
SUM(IF(IFERROR(_xlfn.UNIQUE(_xlfn._xlws.FILTER(_xlpm.clientIds,(_xlpm.hhType="Single Adults"))), "")&lt;&gt;"",1,0)),
SUM(IF(IFERROR(_xlfn.UNIQUE(_xlfn._xlws.FILTER(_xlpm.clientIds,(_xlpm.hhType="Single Adults") * (_xlpm.vet&lt;&gt;"Yes (HUD)"))), "")&lt;&gt;"",1,0)),
SUM(IF(IFERROR(_xlfn.UNIQUE(_xlfn._xlws.FILTER(_xlpm.clientIds,(_xlpm.hhType="Single Adults") * (_xlpm.vet="Yes (HUD)"))), "")&lt;&gt;"",1,0)),
SUM(IF(IFERROR(_xlfn.UNIQUE(_xlfn._xlws.FILTER(_xlpm.clientIds,(_xlpm.hhType="Unaccompanied Minor"))), "")&lt;&gt;"",1,0)),
SUM(IF(IFERROR(_xlfn.UNIQUE(_xlfn._xlws.FILTER(_xlpm.clientIds,(_xlpm.hhType="Unaccompanied Minor") * (_xlpm.vet&lt;&gt;"Yes (HUD)"))), "")&lt;&gt;"",1,0)),
SUM(IF(IFERROR(_xlfn.UNIQUE(_xlfn._xlws.FILTER(_xlpm.clientIds,(_xlpm.hhType="Unaccompanied Minor") * (_xlpm.vet="Yes (HUD)"))), "")&lt;&gt;"",1,0)),
SUM(IF(IFERROR(_xlfn.UNIQUE(_xlfn._xlws.FILTER(_xlpm.clientIds,(_xlpm.hhType="Unaccompanied Youth"))), "")&lt;&gt;"",1,0)),
SUM(IF(IFERROR(_xlfn.UNIQUE(_xlfn._xlws.FILTER(_xlpm.clientIds,(_xlpm.hhType="Unaccompanied Youth") * (_xlpm.vet&lt;&gt;"Yes (HUD)"))), "")&lt;&gt;"",1,0)),
SUM(IF(IFERROR(_xlfn.UNIQUE(_xlfn._xlws.FILTER(_xlpm.clientIds,(_xlpm.hhType="Unaccompanied Youth") * (_xlpm.vet="Yes (HUD)"))), "")&lt;&gt;"",1,0)),
SUM(IF(IFERROR(_xlfn.UNIQUE(_xlpm.clientIds), "")&lt;&gt;"",1,0))
))</f>
        <v>0</v>
      </c>
      <c r="H19" s="51" t="s">
        <v>86</v>
      </c>
      <c r="I19" s="90" cm="1">
        <f t="array" aca="1" ref="I19:I40" ca="1">_xlfn.LET(
_xlpm.clientIds, INDIRECT("'"&amp;$H$5&amp;"'!"&amp;$H$6&amp;"2:"&amp;$H$6&amp;$H$14),
_xlpm.hhType, INDIRECT("'"&amp;$H$5&amp;"'!"&amp;$H$7&amp;"2:"&amp;$H$7&amp;$H$14),
_xlpm.hoh, INDIRECT("'"&amp;$H$5&amp;"'!"&amp;$H$8&amp;"2:"&amp;$H$8&amp;$H$14),
_xlpm.chronic, INDIRECT("'"&amp;$H$5&amp;"'!"&amp;$H$9&amp;"2:"&amp;$H$9&amp;$H$14),
_xlpm.vet, INDIRECT("'"&amp;$H$5&amp;"'!"&amp;$H$10&amp;"2:"&amp;$H$10&amp;$H$14),
_xlpm.ageIn, INDIRECT("'"&amp;$H$5&amp;"'!"&amp;$H$11&amp;"2:"&amp;$H$11&amp;$H$14),
_xlpm.ageInDate, INDIRECT("'"&amp;$H$5&amp;"'!"&amp;$H$12&amp;"2:"&amp;$H$12&amp;$H$14),
_xlpm.reportDate, INDIRECT("'"&amp;$H$5&amp;"'!"&amp;$H$13&amp;"2:"&amp;$H$13&amp;$H$14),
_xlfn.VSTACK(
SUM(IF(IFERROR(_xlfn.UNIQUE(_xlfn._xlws.FILTER(_xlpm.clientIds, (_xlpm.chronic="Chronic") * (_xlpm.hhType="Families") * (_xlpm.ageIn="Yes") * (_xlpm.ageInDate &lt; _xlpm.reportDate))), "")&lt;&gt;"",1,0)),
SUM(IF(IFERROR(_xlfn.UNIQUE(_xlfn._xlws.FILTER(_xlpm.clientIds, (_xlpm.chronic="Chronic") * (_xlpm.hhType="Families") * (_xlpm.vet&lt;&gt;"Yes (HUD)") * (_xlpm.ageIn="Yes") * (_xlpm.ageInDate &lt; _xlpm.reportDate))), "")&lt;&gt;"",1,0)),
SUM(IF(IFERROR(_xlfn.UNIQUE(_xlfn._xlws.FILTER(_xlpm.clientIds, (_xlpm.chronic="Chronic") * (_xlpm.hhType="Families") * (_xlpm.vet="Yes (HUD)") * (_xlpm.ageIn="Yes") * (_xlpm.ageInDate &lt; _xlpm.reportDate))), "")&lt;&gt;"",1,0)),
SUM(IF(IFERROR(_xlfn.UNIQUE(_xlfn._xlws.FILTER(_xlpm.clientIds, (_xlpm.chronic="Chronic") * (_xlpm.hhType="Families") * (_xlpm.hoh="Self (head of household)") * (_xlpm.ageIn="Yes") * (_xlpm.ageInDate &lt; _xlpm.reportDate))), "")&lt;&gt;"",1,0)),
SUM(IF(IFERROR(_xlfn.UNIQUE(_xlfn._xlws.FILTER(_xlpm.clientIds, (_xlpm.chronic="Chronic") * (_xlpm.hhType="Families") * (_xlpm.vet&lt;&gt;"Yes (HUD)") * (_xlpm.hoh="Self (head of household)") * (_xlpm.ageIn="Yes") * (_xlpm.ageInDate &lt; _xlpm.reportDate))), "")&lt;&gt;"",1,0)),
SUM(IF(IFERROR(_xlfn.UNIQUE(_xlfn._xlws.FILTER(_xlpm.clientIds, (_xlpm.chronic="Chronic") * (_xlpm.hhType="Families") * (_xlpm.vet="Yes (HUD)") * (_xlpm.hoh="Self (head of household)") * (_xlpm.ageIn="Yes") * (_xlpm.ageInDate &lt; _xlpm.reportDate))), "")&lt;&gt;"",1,0)),
SUM(IF(IFERROR(_xlfn.UNIQUE(_xlfn._xlws.FILTER(_xlpm.clientIds, (_xlpm.chronic="Chronic") * (_xlpm.hhType="No HoH or DOB Missing") * (_xlpm.ageIn="Yes") * (_xlpm.ageInDate &lt; _xlpm.reportDate))), "")&lt;&gt;"",1,0)),
SUM(IF(IFERROR(_xlfn.UNIQUE(_xlfn._xlws.FILTER(_xlpm.clientIds, (_xlpm.chronic="Chronic") * (_xlpm.hhType="No HoH or DOB Missing") * (_xlpm.vet&lt;&gt;"Yes (HUD)") * (_xlpm.ageIn="Yes") * (_xlpm.ageInDate &lt; _xlpm.reportDate))), "")&lt;&gt;"",1,0)),
SUM(IF(IFERROR(_xlfn.UNIQUE(_xlfn._xlws.FILTER(_xlpm.clientIds, (_xlpm.chronic="Chronic") * (_xlpm.hhType="No HoH or DOB Missing") * (_xlpm.vet="Yes (HUD)") * (_xlpm.ageIn="Yes") * (_xlpm.ageInDate &lt; _xlpm.reportDate))), "")&lt;&gt;"",1,0)),
SUM(IF(IFERROR(_xlfn.UNIQUE(_xlfn._xlws.FILTER(_xlpm.clientIds, (_xlpm.chronic="Chronic") * (_xlpm.hhType="Other Household Type") * (_xlpm.ageIn="Yes") * (_xlpm.ageInDate &lt; _xlpm.reportDate))), "")&lt;&gt;"",1,0)),
SUM(IF(IFERROR(_xlfn.UNIQUE(_xlfn._xlws.FILTER(_xlpm.clientIds, (_xlpm.chronic="Chronic") * (_xlpm.hhType="Other Household Type") * (_xlpm.vet&lt;&gt;"Yes (HUD)") * (_xlpm.ageIn="Yes") * (_xlpm.ageInDate &lt; _xlpm.reportDate))), "")&lt;&gt;"",1,0)),
SUM(IF(IFERROR(_xlfn.UNIQUE(_xlfn._xlws.FILTER(_xlpm.clientIds, (_xlpm.chronic="Chronic") * (_xlpm.hhType="Other Household Type") * (_xlpm.vet="Yes (HUD)") * (_xlpm.ageIn="Yes") * (_xlpm.ageInDate &lt; _xlpm.reportDate))), "")&lt;&gt;"",1,0)),
SUM(IF(IFERROR(_xlfn.UNIQUE(_xlfn._xlws.FILTER(_xlpm.clientIds, (_xlpm.chronic="Chronic") * (_xlpm.hhType="Single Adults") * (_xlpm.ageIn="Yes") * (_xlpm.ageInDate &lt; _xlpm.reportDate))), "")&lt;&gt;"",1,0)),
SUM(IF(IFERROR(_xlfn.UNIQUE(_xlfn._xlws.FILTER(_xlpm.clientIds, (_xlpm.chronic="Chronic") * (_xlpm.hhType="Single Adults") * (_xlpm.vet&lt;&gt;"Yes (HUD)") * (_xlpm.ageIn="Yes") * (_xlpm.ageInDate &lt; _xlpm.reportDate))), "")&lt;&gt;"",1,0)),
SUM(IF(IFERROR(_xlfn.UNIQUE(_xlfn._xlws.FILTER(_xlpm.clientIds, (_xlpm.chronic="Chronic") * (_xlpm.hhType="Single Adults") * (_xlpm.vet="Yes (HUD)") * (_xlpm.ageIn="Yes") * (_xlpm.ageInDate &lt; _xlpm.reportDate))), "")&lt;&gt;"",1,0)),
SUM(IF(IFERROR(_xlfn.UNIQUE(_xlfn._xlws.FILTER(_xlpm.clientIds, (_xlpm.chronic="Chronic") * (_xlpm.hhType="Unaccompanied Minor") * (_xlpm.ageIn="Yes") * (_xlpm.ageInDate &lt; _xlpm.reportDate))), "")&lt;&gt;"",1,0)),
SUM(IF(IFERROR(_xlfn.UNIQUE(_xlfn._xlws.FILTER(_xlpm.clientIds, (_xlpm.chronic="Chronic") * (_xlpm.hhType="Unaccompanied Minor") * (_xlpm.vet&lt;&gt;"Yes (HUD)") * (_xlpm.ageIn="Yes") * (_xlpm.ageInDate &lt; _xlpm.reportDate))), "")&lt;&gt;"",1,0)),
SUM(IF(IFERROR(_xlfn.UNIQUE(_xlfn._xlws.FILTER(_xlpm.clientIds, (_xlpm.chronic="Chronic") * (_xlpm.hhType="Unaccompanied Minor") * (_xlpm.vet="Yes (HUD)") * (_xlpm.ageIn="Yes") * (_xlpm.ageInDate &lt; _xlpm.reportDate))), "")&lt;&gt;"",1,0)),
SUM(IF(IFERROR(_xlfn.UNIQUE(_xlfn._xlws.FILTER(_xlpm.clientIds, (_xlpm.chronic="Chronic") * (_xlpm.hhType="Unaccompanied Youth") * (_xlpm.ageIn="Yes") * (_xlpm.ageInDate &lt; _xlpm.reportDate))), "")&lt;&gt;"",1,0)),
SUM(IF(IFERROR(_xlfn.UNIQUE(_xlfn._xlws.FILTER(_xlpm.clientIds, (_xlpm.chronic="Chronic") * (_xlpm.hhType="Unaccompanied Youth") * (_xlpm.vet&lt;&gt;"Yes (HUD)") * (_xlpm.ageIn="Yes") * (_xlpm.ageInDate &lt; _xlpm.reportDate))), "")&lt;&gt;"",1,0)),
SUM(IF(IFERROR(_xlfn.UNIQUE(_xlfn._xlws.FILTER(_xlpm.clientIds, (_xlpm.chronic="Chronic") * (_xlpm.hhType="Unaccompanied Youth") * (_xlpm.vet="Yes (HUD)") * (_xlpm.ageIn="Yes") * (_xlpm.ageInDate &lt; _xlpm.reportDate))), "")&lt;&gt;"",1,0)),
SUM(IF(IFERROR(_xlfn.UNIQUE(_xlfn._xlws.FILTER(_xlpm.clientIds, (_xlpm.chronic="Chronic") * (_xlpm.ageIn="Yes") * (_xlpm.ageInDate &lt; _xlpm.reportDate))), "")&lt;&gt;"",1,0))
))</f>
        <v>0</v>
      </c>
      <c r="J19" s="90" cm="1">
        <f t="array" aca="1" ref="J19:J40" ca="1">_xlfn.LET(
_xlpm.clientIds, INDIRECT("'"&amp;$H$5&amp;"'!"&amp;$H$6&amp;"2:"&amp;$H$6&amp;$H$14),
_xlpm.hhType, INDIRECT("'"&amp;$H$5&amp;"'!"&amp;$H$7&amp;"2:"&amp;$H$7&amp;$H$14),
_xlpm.hoh, INDIRECT("'"&amp;$H$5&amp;"'!"&amp;$H$8&amp;"2:"&amp;$H$8&amp;$H$14),
_xlpm.chronic, INDIRECT("'"&amp;$H$5&amp;"'!"&amp;$H$9&amp;"2:"&amp;$H$9&amp;$H$14),
_xlpm.vet, INDIRECT("'"&amp;$H$5&amp;"'!"&amp;$H$10&amp;"2:"&amp;$H$10&amp;$H$14),
_xlpm.ageIn, INDIRECT("'"&amp;$H$5&amp;"'!"&amp;$H$11&amp;"2:"&amp;$H$11&amp;$H$14),
_xlpm.ageInDate, INDIRECT("'"&amp;$H$5&amp;"'!"&amp;$H$12&amp;"2:"&amp;$H$12&amp;$H$14),
_xlpm.reportDate, INDIRECT("'"&amp;$H$5&amp;"'!"&amp;$H$13&amp;"2:"&amp;$H$13&amp;$H$14),
_xlfn.VSTACK(
SUM(IF(IFERROR(_xlfn.UNIQUE(_xlfn._xlws.FILTER(_xlpm.clientIds, (_xlpm.chronic&lt;&gt;"Chronic") * (_xlpm.hhType="Families") * (_xlpm.ageIn="Yes") * (_xlpm.ageInDate &lt; _xlpm.reportDate))), "")&lt;&gt;"",1,0)),
SUM(IF(IFERROR(_xlfn.UNIQUE(_xlfn._xlws.FILTER(_xlpm.clientIds, (_xlpm.chronic&lt;&gt;"Chronic") * (_xlpm.hhType="Families") * (_xlpm.vet&lt;&gt;"Yes (HUD)") * (_xlpm.ageIn="Yes") * (_xlpm.ageInDate &lt; _xlpm.reportDate))), "")&lt;&gt;"",1,0)),
SUM(IF(IFERROR(_xlfn.UNIQUE(_xlfn._xlws.FILTER(_xlpm.clientIds, (_xlpm.chronic&lt;&gt;"Chronic") * (_xlpm.hhType="Families") * (_xlpm.vet="Yes (HUD)") * (_xlpm.ageIn="Yes") * (_xlpm.ageInDate &lt; _xlpm.reportDate))), "")&lt;&gt;"",1,0)),
SUM(IF(IFERROR(_xlfn.UNIQUE(_xlfn._xlws.FILTER(_xlpm.clientIds, (_xlpm.chronic&lt;&gt;"Chronic") * (_xlpm.hhType="Families") * (_xlpm.hoh="Self (head of household)") * (_xlpm.ageIn="Yes") * (_xlpm.ageInDate &lt; _xlpm.reportDate))), "")&lt;&gt;"",1,0)),
SUM(IF(IFERROR(_xlfn.UNIQUE(_xlfn._xlws.FILTER(_xlpm.clientIds, (_xlpm.chronic&lt;&gt;"Chronic") * (_xlpm.hhType="Families") * (_xlpm.vet&lt;&gt;"Yes (HUD)") * (_xlpm.hoh="Self (head of household)") * (_xlpm.ageIn="Yes") * (_xlpm.ageInDate &lt; _xlpm.reportDate))), "")&lt;&gt;"",1,0)),
SUM(IF(IFERROR(_xlfn.UNIQUE(_xlfn._xlws.FILTER(_xlpm.clientIds, (_xlpm.chronic&lt;&gt;"Chronic") * (_xlpm.hhType="Families") * (_xlpm.vet="Yes (HUD)") * (_xlpm.hoh="Self (head of household)") * (_xlpm.ageIn="Yes") * (_xlpm.ageInDate &lt; _xlpm.reportDate))), "")&lt;&gt;"",1,0)),
SUM(IF(IFERROR(_xlfn.UNIQUE(_xlfn._xlws.FILTER(_xlpm.clientIds, (_xlpm.chronic&lt;&gt;"Chronic") * (_xlpm.hhType="No HoH or DOB Missing") * (_xlpm.ageIn="Yes") * (_xlpm.ageInDate &lt; _xlpm.reportDate))), "")&lt;&gt;"",1,0)),
SUM(IF(IFERROR(_xlfn.UNIQUE(_xlfn._xlws.FILTER(_xlpm.clientIds, (_xlpm.chronic&lt;&gt;"Chronic") * (_xlpm.hhType="No HoH or DOB Missing") * (_xlpm.vet&lt;&gt;"Yes (HUD)") * (_xlpm.ageIn="Yes") * (_xlpm.ageInDate &lt; _xlpm.reportDate))), "")&lt;&gt;"",1,0)),
SUM(IF(IFERROR(_xlfn.UNIQUE(_xlfn._xlws.FILTER(_xlpm.clientIds, (_xlpm.chronic&lt;&gt;"Chronic") * (_xlpm.hhType="No HoH or DOB Missing") * (_xlpm.vet="Yes (HUD)") * (_xlpm.ageIn="Yes") * (_xlpm.ageInDate &lt; _xlpm.reportDate))), "")&lt;&gt;"",1,0)),
SUM(IF(IFERROR(_xlfn.UNIQUE(_xlfn._xlws.FILTER(_xlpm.clientIds, (_xlpm.chronic&lt;&gt;"Chronic") * (_xlpm.hhType="Other Household Type") * (_xlpm.ageIn="Yes") * (_xlpm.ageInDate &lt; _xlpm.reportDate))), "")&lt;&gt;"",1,0)),
SUM(IF(IFERROR(_xlfn.UNIQUE(_xlfn._xlws.FILTER(_xlpm.clientIds, (_xlpm.chronic&lt;&gt;"Chronic") * (_xlpm.hhType="Other Household Type") * (_xlpm.vet&lt;&gt;"Yes (HUD)") * (_xlpm.ageIn="Yes") * (_xlpm.ageInDate &lt; _xlpm.reportDate))), "")&lt;&gt;"",1,0)),
SUM(IF(IFERROR(_xlfn.UNIQUE(_xlfn._xlws.FILTER(_xlpm.clientIds, (_xlpm.chronic&lt;&gt;"Chronic") * (_xlpm.hhType="Other Household Type") * (_xlpm.vet="Yes (HUD)") * (_xlpm.ageIn="Yes") * (_xlpm.ageInDate &lt; _xlpm.reportDate))), "")&lt;&gt;"",1,0)),
SUM(IF(IFERROR(_xlfn.UNIQUE(_xlfn._xlws.FILTER(_xlpm.clientIds, (_xlpm.chronic&lt;&gt;"Chronic") * (_xlpm.hhType="Single Adults") * (_xlpm.ageIn="Yes") * (_xlpm.ageInDate &lt; _xlpm.reportDate))), "")&lt;&gt;"",1,0)),
SUM(IF(IFERROR(_xlfn.UNIQUE(_xlfn._xlws.FILTER(_xlpm.clientIds, (_xlpm.chronic&lt;&gt;"Chronic") * (_xlpm.hhType="Single Adults") * (_xlpm.vet&lt;&gt;"Yes (HUD)") * (_xlpm.ageIn="Yes") * (_xlpm.ageInDate &lt; _xlpm.reportDate))), "")&lt;&gt;"",1,0)),
SUM(IF(IFERROR(_xlfn.UNIQUE(_xlfn._xlws.FILTER(_xlpm.clientIds, (_xlpm.chronic&lt;&gt;"Chronic") * (_xlpm.hhType="Single Adults") * (_xlpm.vet="Yes (HUD)") * (_xlpm.ageIn="Yes") * (_xlpm.ageInDate &lt; _xlpm.reportDate))), "")&lt;&gt;"",1,0)),
SUM(IF(IFERROR(_xlfn.UNIQUE(_xlfn._xlws.FILTER(_xlpm.clientIds, (_xlpm.chronic&lt;&gt;"Chronic") * (_xlpm.hhType="Unaccompanied Minor") * (_xlpm.ageIn="Yes") * (_xlpm.ageInDate &lt; _xlpm.reportDate))), "")&lt;&gt;"",1,0)),
SUM(IF(IFERROR(_xlfn.UNIQUE(_xlfn._xlws.FILTER(_xlpm.clientIds, (_xlpm.chronic&lt;&gt;"Chronic") * (_xlpm.hhType="Unaccompanied Minor") * (_xlpm.vet&lt;&gt;"Yes (HUD)") * (_xlpm.ageIn="Yes") * (_xlpm.ageInDate &lt; _xlpm.reportDate))), "")&lt;&gt;"",1,0)),
SUM(IF(IFERROR(_xlfn.UNIQUE(_xlfn._xlws.FILTER(_xlpm.clientIds, (_xlpm.chronic&lt;&gt;"Chronic") * (_xlpm.hhType="Unaccompanied Minor") * (_xlpm.vet="Yes (HUD)") * (_xlpm.ageIn="Yes") * (_xlpm.ageInDate &lt; _xlpm.reportDate))), "")&lt;&gt;"",1,0)),
SUM(IF(IFERROR(_xlfn.UNIQUE(_xlfn._xlws.FILTER(_xlpm.clientIds, (_xlpm.chronic&lt;&gt;"Chronic") * (_xlpm.hhType="Unaccompanied Youth") * (_xlpm.ageIn="Yes") * (_xlpm.ageInDate &lt; _xlpm.reportDate))), "")&lt;&gt;"",1,0)),
SUM(IF(IFERROR(_xlfn.UNIQUE(_xlfn._xlws.FILTER(_xlpm.clientIds, (_xlpm.chronic&lt;&gt;"Chronic") * (_xlpm.hhType="Unaccompanied Youth") * (_xlpm.vet&lt;&gt;"Yes (HUD)") * (_xlpm.ageIn="Yes") * (_xlpm.ageInDate &lt; _xlpm.reportDate))), "")&lt;&gt;"",1,0)),
SUM(IF(IFERROR(_xlfn.UNIQUE(_xlfn._xlws.FILTER(_xlpm.clientIds, (_xlpm.chronic&lt;&gt;"Chronic") * (_xlpm.hhType="Unaccompanied Youth") * (_xlpm.vet="Yes (HUD)") * (_xlpm.ageIn="Yes") * (_xlpm.ageInDate &lt; _xlpm.reportDate))), "")&lt;&gt;"",1,0)),
SUM(IF(IFERROR(_xlfn.UNIQUE(_xlfn._xlws.FILTER(_xlpm.clientIds, (_xlpm.chronic&lt;&gt;"Chronic") * (_xlpm.ageIn="Yes") * (_xlpm.ageInDate &lt; _xlpm.reportDate))), "")&lt;&gt;"",1,0))
))</f>
        <v>0</v>
      </c>
      <c r="K19" s="90" cm="1">
        <f t="array" aca="1" ref="K19:K40" ca="1">_xlfn.LET(
_xlpm.clientIds, INDIRECT("'"&amp;$H$5&amp;"'!"&amp;$H$6&amp;"2:"&amp;$H$6&amp;$H$14),
_xlpm.hhType, INDIRECT("'"&amp;$H$5&amp;"'!"&amp;$H$7&amp;"2:"&amp;$H$7&amp;$H$14),
_xlpm.hoh, INDIRECT("'"&amp;$H$5&amp;"'!"&amp;$H$8&amp;"2:"&amp;$H$8&amp;$H$14),
_xlpm.chronic, INDIRECT("'"&amp;$H$5&amp;"'!"&amp;$H$9&amp;"2:"&amp;$H$9&amp;$H$14),
_xlpm.vet, INDIRECT("'"&amp;$H$5&amp;"'!"&amp;$H$10&amp;"2:"&amp;$H$10&amp;$H$14),
_xlpm.ageIn, INDIRECT("'"&amp;$H$5&amp;"'!"&amp;$H$11&amp;"2:"&amp;$H$11&amp;$H$14),
_xlpm.ageInDate, INDIRECT("'"&amp;$H$5&amp;"'!"&amp;$H$12&amp;"2:"&amp;$H$12&amp;$H$14),
_xlpm.reportDate, INDIRECT("'"&amp;$H$5&amp;"'!"&amp;$H$13&amp;"2:"&amp;$H$13&amp;$H$14),
_xlfn.VSTACK(
SUM(IF(IFERROR(_xlfn.UNIQUE(_xlfn._xlws.FILTER(_xlpm.clientIds, (_xlpm.hhType="Families") * (_xlpm.ageIn="Yes") * (_xlpm.ageInDate &lt; _xlpm.reportDate))), "")&lt;&gt;"",1,0)),
SUM(IF(IFERROR(_xlfn.UNIQUE(_xlfn._xlws.FILTER(_xlpm.clientIds, (_xlpm.hhType="Families") * (_xlpm.vet&lt;&gt;"Yes (HUD)") * (_xlpm.ageIn="Yes") * (_xlpm.ageInDate &lt; _xlpm.reportDate))), "")&lt;&gt;"",1,0)),
SUM(IF(IFERROR(_xlfn.UNIQUE(_xlfn._xlws.FILTER(_xlpm.clientIds, (_xlpm.hhType="Families") * (_xlpm.vet="Yes (HUD)") * (_xlpm.ageIn="Yes") * (_xlpm.ageInDate &lt; _xlpm.reportDate))), "")&lt;&gt;"",1,0)),
SUM(IF(IFERROR(_xlfn.UNIQUE(_xlfn._xlws.FILTER(_xlpm.clientIds, (_xlpm.hhType="Families") * (_xlpm.hoh="Self (head of household)") * (_xlpm.ageIn="Yes") * (_xlpm.ageInDate &lt; _xlpm.reportDate))), "")&lt;&gt;"",1,0)),
SUM(IF(IFERROR(_xlfn.UNIQUE(_xlfn._xlws.FILTER(_xlpm.clientIds, (_xlpm.hhType="Families") * (_xlpm.vet&lt;&gt;"Yes (HUD)") * (_xlpm.hoh="Self (head of household)") * (_xlpm.ageIn="Yes") * (_xlpm.ageInDate &lt; _xlpm.reportDate))), "")&lt;&gt;"",1,0)),
SUM(IF(IFERROR(_xlfn.UNIQUE(_xlfn._xlws.FILTER(_xlpm.clientIds, (_xlpm.hhType="Families") * (_xlpm.vet="Yes (HUD)") * (_xlpm.hoh="Self (head of household)") * (_xlpm.ageIn="Yes") * (_xlpm.ageInDate &lt; _xlpm.reportDate))), "")&lt;&gt;"",1,0)),
SUM(IF(IFERROR(_xlfn.UNIQUE(_xlfn._xlws.FILTER(_xlpm.clientIds, (_xlpm.hhType="No HoH or DOB Missing") * (_xlpm.ageIn="Yes") * (_xlpm.ageInDate &lt; _xlpm.reportDate))), "")&lt;&gt;"",1,0)),
SUM(IF(IFERROR(_xlfn.UNIQUE(_xlfn._xlws.FILTER(_xlpm.clientIds, (_xlpm.hhType="No HoH or DOB Missing") * (_xlpm.vet&lt;&gt;"Yes (HUD)") * (_xlpm.ageIn="Yes") * (_xlpm.ageInDate &lt; _xlpm.reportDate))), "")&lt;&gt;"",1,0)),
SUM(IF(IFERROR(_xlfn.UNIQUE(_xlfn._xlws.FILTER(_xlpm.clientIds, (_xlpm.hhType="No HoH or DOB Missing") * (_xlpm.vet="Yes (HUD)") * (_xlpm.ageIn="Yes") * (_xlpm.ageInDate &lt; _xlpm.reportDate))), "")&lt;&gt;"",1,0)),
SUM(IF(IFERROR(_xlfn.UNIQUE(_xlfn._xlws.FILTER(_xlpm.clientIds, (_xlpm.hhType="Other Household Type") * (_xlpm.ageIn="Yes") * (_xlpm.ageInDate &lt; _xlpm.reportDate))), "")&lt;&gt;"",1,0)),
SUM(IF(IFERROR(_xlfn.UNIQUE(_xlfn._xlws.FILTER(_xlpm.clientIds, (_xlpm.hhType="Other Household Type") * (_xlpm.vet&lt;&gt;"Yes (HUD)") * (_xlpm.ageIn="Yes") * (_xlpm.ageInDate &lt; _xlpm.reportDate))), "")&lt;&gt;"",1,0)),
SUM(IF(IFERROR(_xlfn.UNIQUE(_xlfn._xlws.FILTER(_xlpm.clientIds, (_xlpm.hhType="Other Household Type") * (_xlpm.vet="Yes (HUD)") * (_xlpm.ageIn="Yes") * (_xlpm.ageInDate &lt; _xlpm.reportDate))), "")&lt;&gt;"",1,0)),
SUM(IF(IFERROR(_xlfn.UNIQUE(_xlfn._xlws.FILTER(_xlpm.clientIds, (_xlpm.hhType="Single Adults") * (_xlpm.ageIn="Yes") * (_xlpm.ageInDate &lt; _xlpm.reportDate))), "")&lt;&gt;"",1,0)),
SUM(IF(IFERROR(_xlfn.UNIQUE(_xlfn._xlws.FILTER(_xlpm.clientIds, (_xlpm.hhType="Single Adults") * (_xlpm.vet&lt;&gt;"Yes (HUD)") * (_xlpm.ageIn="Yes") * (_xlpm.ageInDate &lt; _xlpm.reportDate))), "")&lt;&gt;"",1,0)),
SUM(IF(IFERROR(_xlfn.UNIQUE(_xlfn._xlws.FILTER(_xlpm.clientIds, (_xlpm.hhType="Single Adults") * (_xlpm.vet="Yes (HUD)") * (_xlpm.ageIn="Yes") * (_xlpm.ageInDate &lt; _xlpm.reportDate))), "")&lt;&gt;"",1,0)),
SUM(IF(IFERROR(_xlfn.UNIQUE(_xlfn._xlws.FILTER(_xlpm.clientIds, (_xlpm.hhType="Unaccompanied Minor") * (_xlpm.ageIn="Yes") * (_xlpm.ageInDate &lt; _xlpm.reportDate))), "")&lt;&gt;"",1,0)),
SUM(IF(IFERROR(_xlfn.UNIQUE(_xlfn._xlws.FILTER(_xlpm.clientIds, (_xlpm.hhType="Unaccompanied Minor") * (_xlpm.vet&lt;&gt;"Yes (HUD)") * (_xlpm.ageIn="Yes") * (_xlpm.ageInDate &lt; _xlpm.reportDate))), "")&lt;&gt;"",1,0)),
SUM(IF(IFERROR(_xlfn.UNIQUE(_xlfn._xlws.FILTER(_xlpm.clientIds, (_xlpm.hhType="Unaccompanied Minor") * (_xlpm.vet="Yes (HUD)") * (_xlpm.ageIn="Yes") * (_xlpm.ageInDate &lt; _xlpm.reportDate))), "")&lt;&gt;"",1,0)),
SUM(IF(IFERROR(_xlfn.UNIQUE(_xlfn._xlws.FILTER(_xlpm.clientIds, (_xlpm.hhType="Unaccompanied Youth") * (_xlpm.ageIn="Yes") * (_xlpm.ageInDate &lt; _xlpm.reportDate))), "")&lt;&gt;"",1,0)),
SUM(IF(IFERROR(_xlfn.UNIQUE(_xlfn._xlws.FILTER(_xlpm.clientIds, (_xlpm.hhType="Unaccompanied Youth") * (_xlpm.vet&lt;&gt;"Yes (HUD)") * (_xlpm.ageIn="Yes") * (_xlpm.ageInDate &lt; _xlpm.reportDate))), "")&lt;&gt;"",1,0)),
SUM(IF(IFERROR(_xlfn.UNIQUE(_xlfn._xlws.FILTER(_xlpm.clientIds, (_xlpm.hhType="Unaccompanied Youth") * (_xlpm.vet="Yes (HUD)") * (_xlpm.ageIn="Yes") * (_xlpm.ageInDate &lt; _xlpm.reportDate))), "")&lt;&gt;"",1,0)),
SUM(IF(IFERROR(_xlfn.UNIQUE(_xlfn._xlws.FILTER(_xlpm.clientIds, (_xlpm.ageIn="Yes") * (_xlpm.ageInDate &lt; _xlpm.reportDate))), "")&lt;&gt;"",1,0))
))</f>
        <v>0</v>
      </c>
      <c r="L19" s="38"/>
      <c r="N19" s="37"/>
      <c r="O19" s="51" t="s">
        <v>86</v>
      </c>
      <c r="P19" s="29" cm="1">
        <f t="array" aca="1" ref="P19:P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(_xlpm.chronic="Chronic") * (_xlpm.hhType="Families") * (_xlpm.inflow="New"))), "")&lt;&gt;"",1,0)),
SUM(IF(IFERROR(_xlfn.UNIQUE(_xlfn._xlws.FILTER(_xlpm.clientIds, (_xlpm.chronic="Chronic") * (_xlpm.hhType="Families") * (_xlpm.vet&lt;&gt;"Yes (HUD)") * (_xlpm.inflow="New"))), "")&lt;&gt;"",1,0)),
SUM(IF(IFERROR(_xlfn.UNIQUE(_xlfn._xlws.FILTER(_xlpm.clientIds, (_xlpm.chronic="Chronic") * (_xlpm.hhType="Families") * (_xlpm.vet="Yes (HUD)") * (_xlpm.inflow="New"))), "")&lt;&gt;"",1,0)),
SUM(IF(IFERROR(_xlfn.UNIQUE(_xlfn._xlws.FILTER(_xlpm.clientIds, (_xlpm.chronic="Chronic") * (_xlpm.hhType="Families") * (_xlpm.hoh="Self (head of household)") * (_xlpm.inflow="New"))), "")&lt;&gt;"",1,0)),
SUM(IF(IFERROR(_xlfn.UNIQUE(_xlfn._xlws.FILTER(_xlpm.clientIds, (_xlpm.chronic="Chronic") * (_xlpm.hhType="Families") * (_xlpm.vet&lt;&gt;"Yes (HUD)") * (_xlpm.hoh="Self (head of household)") * (_xlpm.inflow="New"))), "")&lt;&gt;"",1,0)),
SUM(IF(IFERROR(_xlfn.UNIQUE(_xlfn._xlws.FILTER(_xlpm.clientIds, (_xlpm.chronic="Chronic") * (_xlpm.hhType="Families") * (_xlpm.vet="Yes (HUD)") * (_xlpm.hoh="Self (head of household)") * (_xlpm.inflow="New"))), "")&lt;&gt;"",1,0)),
SUM(IF(IFERROR(_xlfn.UNIQUE(_xlfn._xlws.FILTER(_xlpm.clientIds, (_xlpm.chronic="Chronic") * (_xlpm.hhType="No HoH or DOB Missing") * (_xlpm.inflow="New"))), "")&lt;&gt;"",1,0)),
SUM(IF(IFERROR(_xlfn.UNIQUE(_xlfn._xlws.FILTER(_xlpm.clientIds, (_xlpm.chronic="Chronic") * (_xlpm.hhType="No HoH or DOB Missing") * (_xlpm.vet&lt;&gt;"Yes (HUD)") * (_xlpm.inflow="New"))), "")&lt;&gt;"",1,0)),
SUM(IF(IFERROR(_xlfn.UNIQUE(_xlfn._xlws.FILTER(_xlpm.clientIds, (_xlpm.chronic="Chronic") * (_xlpm.hhType="No HoH or DOB Missing") * (_xlpm.vet="Yes (HUD)") * (_xlpm.inflow="New"))), "")&lt;&gt;"",1,0)),
SUM(IF(IFERROR(_xlfn.UNIQUE(_xlfn._xlws.FILTER(_xlpm.clientIds, (_xlpm.chronic="Chronic") * (_xlpm.hhType="Other Household Type") * (_xlpm.inflow="New"))), "")&lt;&gt;"",1,0)),
SUM(IF(IFERROR(_xlfn.UNIQUE(_xlfn._xlws.FILTER(_xlpm.clientIds, (_xlpm.chronic="Chronic") * (_xlpm.hhType="Other Household Type") * (_xlpm.vet&lt;&gt;"Yes (HUD)") * (_xlpm.inflow="New"))), "")&lt;&gt;"",1,0)),
SUM(IF(IFERROR(_xlfn.UNIQUE(_xlfn._xlws.FILTER(_xlpm.clientIds, (_xlpm.chronic="Chronic") * (_xlpm.hhType="Other Household Type") * (_xlpm.vet="Yes (HUD)") * (_xlpm.inflow="New"))), "")&lt;&gt;"",1,0)),
SUM(IF(IFERROR(_xlfn.UNIQUE(_xlfn._xlws.FILTER(_xlpm.clientIds, (_xlpm.chronic="Chronic") * (_xlpm.hhType="Single Adults") * (_xlpm.inflow="New"))), "")&lt;&gt;"",1,0)),
SUM(IF(IFERROR(_xlfn.UNIQUE(_xlfn._xlws.FILTER(_xlpm.clientIds, (_xlpm.chronic="Chronic") * (_xlpm.hhType="Single Adults") * (_xlpm.vet&lt;&gt;"Yes (HUD)") * (_xlpm.inflow="New"))), "")&lt;&gt;"",1,0)),
SUM(IF(IFERROR(_xlfn.UNIQUE(_xlfn._xlws.FILTER(_xlpm.clientIds, (_xlpm.chronic="Chronic") * (_xlpm.hhType="Single Adults") * (_xlpm.vet="Yes (HUD)") * (_xlpm.inflow="New"))), "")&lt;&gt;"",1,0)),
SUM(IF(IFERROR(_xlfn.UNIQUE(_xlfn._xlws.FILTER(_xlpm.clientIds, (_xlpm.chronic="Chronic") * (_xlpm.hhType="Unaccompanied Minor") * (_xlpm.inflow="New"))), "")&lt;&gt;"",1,0)),
SUM(IF(IFERROR(_xlfn.UNIQUE(_xlfn._xlws.FILTER(_xlpm.clientIds, (_xlpm.chronic="Chronic") * (_xlpm.hhType="Unaccompanied Minor") * (_xlpm.vet&lt;&gt;"Yes (HUD)") * (_xlpm.inflow="New"))), "")&lt;&gt;"",1,0)),
SUM(IF(IFERROR(_xlfn.UNIQUE(_xlfn._xlws.FILTER(_xlpm.clientIds, (_xlpm.chronic="Chronic") * (_xlpm.hhType="Unaccompanied Minor") * (_xlpm.vet="Yes (HUD)") * (_xlpm.inflow="New"))), "")&lt;&gt;"",1,0)),
SUM(IF(IFERROR(_xlfn.UNIQUE(_xlfn._xlws.FILTER(_xlpm.clientIds, (_xlpm.chronic="Chronic") * (_xlpm.hhType="Unaccompanied Youth") * (_xlpm.inflow="New"))), "")&lt;&gt;"",1,0)),
SUM(IF(IFERROR(_xlfn.UNIQUE(_xlfn._xlws.FILTER(_xlpm.clientIds, (_xlpm.chronic="Chronic") * (_xlpm.hhType="Unaccompanied Youth") * (_xlpm.vet&lt;&gt;"Yes (HUD)") * (_xlpm.inflow="New"))), "")&lt;&gt;"",1,0)),
SUM(IF(IFERROR(_xlfn.UNIQUE(_xlfn._xlws.FILTER(_xlpm.clientIds, (_xlpm.chronic="Chronic") * (_xlpm.hhType="Unaccompanied Youth") * (_xlpm.vet="Yes (HUD)") * (_xlpm.inflow="New"))), "")&lt;&gt;"",1,0)),
SUM(IF(IFERROR(_xlfn.UNIQUE(_xlfn._xlws.FILTER(_xlpm.clientIds, (_xlpm.chronic="Chronic") * (_xlpm.inflow="New"))), "")&lt;&gt;"",1,0))
))</f>
        <v>0</v>
      </c>
      <c r="Q19" s="29" cm="1">
        <f t="array" aca="1" ref="Q19:Q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(_xlpm.chronic&lt;&gt;"Chronic") * (_xlpm.hhType="Families") * (_xlpm.inflow="New"))), "")&lt;&gt;"",1,0)),
SUM(IF(IFERROR(_xlfn.UNIQUE(_xlfn._xlws.FILTER(_xlpm.clientIds, (_xlpm.chronic&lt;&gt;"Chronic") * (_xlpm.hhType="Families") * (_xlpm.vet&lt;&gt;"Yes (HUD)") * (_xlpm.inflow="New"))), "")&lt;&gt;"",1,0)),
SUM(IF(IFERROR(_xlfn.UNIQUE(_xlfn._xlws.FILTER(_xlpm.clientIds, (_xlpm.chronic&lt;&gt;"Chronic") * (_xlpm.hhType="Families") * (_xlpm.vet="Yes (HUD)") * (_xlpm.inflow="New"))), "")&lt;&gt;"",1,0)),
SUM(IF(IFERROR(_xlfn.UNIQUE(_xlfn._xlws.FILTER(_xlpm.clientIds, (_xlpm.chronic&lt;&gt;"Chronic") * (_xlpm.hhType="Families") * (_xlpm.hoh="Self (head of household)") * (_xlpm.inflow="New"))), "")&lt;&gt;"",1,0)),
SUM(IF(IFERROR(_xlfn.UNIQUE(_xlfn._xlws.FILTER(_xlpm.clientIds, (_xlpm.chronic&lt;&gt;"Chronic") * (_xlpm.hhType="Families") * (_xlpm.vet&lt;&gt;"Yes (HUD)") * (_xlpm.hoh="Self (head of household)") * (_xlpm.inflow="New"))), "")&lt;&gt;"",1,0)),
SUM(IF(IFERROR(_xlfn.UNIQUE(_xlfn._xlws.FILTER(_xlpm.clientIds, (_xlpm.chronic&lt;&gt;"Chronic") * (_xlpm.hhType="Families") * (_xlpm.vet="Yes (HUD)") * (_xlpm.hoh="Self (head of household)") * (_xlpm.inflow="New"))), "")&lt;&gt;"",1,0)),
SUM(IF(IFERROR(_xlfn.UNIQUE(_xlfn._xlws.FILTER(_xlpm.clientIds, (_xlpm.chronic&lt;&gt;"Chronic") * (_xlpm.hhType="No HoH or DOB Missing") * (_xlpm.inflow="New"))), "")&lt;&gt;"",1,0)),
SUM(IF(IFERROR(_xlfn.UNIQUE(_xlfn._xlws.FILTER(_xlpm.clientIds, (_xlpm.chronic&lt;&gt;"Chronic") * (_xlpm.hhType="No HoH or DOB Missing") * (_xlpm.vet&lt;&gt;"Yes (HUD)") * (_xlpm.inflow="New"))), "")&lt;&gt;"",1,0)),
SUM(IF(IFERROR(_xlfn.UNIQUE(_xlfn._xlws.FILTER(_xlpm.clientIds, (_xlpm.chronic&lt;&gt;"Chronic") * (_xlpm.hhType="No HoH or DOB Missing") * (_xlpm.vet="Yes (HUD)") * (_xlpm.inflow="New"))), "")&lt;&gt;"",1,0)),
SUM(IF(IFERROR(_xlfn.UNIQUE(_xlfn._xlws.FILTER(_xlpm.clientIds, (_xlpm.chronic&lt;&gt;"Chronic") * (_xlpm.hhType="Other Household Type") * (_xlpm.inflow="New"))), "")&lt;&gt;"",1,0)),
SUM(IF(IFERROR(_xlfn.UNIQUE(_xlfn._xlws.FILTER(_xlpm.clientIds, (_xlpm.chronic&lt;&gt;"Chronic") * (_xlpm.hhType="Other Household Type") * (_xlpm.vet&lt;&gt;"Yes (HUD)") * (_xlpm.inflow="New"))), "")&lt;&gt;"",1,0)),
SUM(IF(IFERROR(_xlfn.UNIQUE(_xlfn._xlws.FILTER(_xlpm.clientIds, (_xlpm.chronic&lt;&gt;"Chronic") * (_xlpm.hhType="Other Household Type") * (_xlpm.vet="Yes (HUD)") * (_xlpm.inflow="New"))), "")&lt;&gt;"",1,0)),
SUM(IF(IFERROR(_xlfn.UNIQUE(_xlfn._xlws.FILTER(_xlpm.clientIds, (_xlpm.chronic&lt;&gt;"Chronic") * (_xlpm.hhType="Single Adults") * (_xlpm.inflow="New"))), "")&lt;&gt;"",1,0)),
SUM(IF(IFERROR(_xlfn.UNIQUE(_xlfn._xlws.FILTER(_xlpm.clientIds, (_xlpm.chronic&lt;&gt;"Chronic") * (_xlpm.hhType="Single Adults") * (_xlpm.vet&lt;&gt;"Yes (HUD)") * (_xlpm.inflow="New"))), "")&lt;&gt;"",1,0)),
SUM(IF(IFERROR(_xlfn.UNIQUE(_xlfn._xlws.FILTER(_xlpm.clientIds, (_xlpm.chronic&lt;&gt;"Chronic") * (_xlpm.hhType="Single Adults") * (_xlpm.vet="Yes (HUD)") * (_xlpm.inflow="New"))), "")&lt;&gt;"",1,0)),
SUM(IF(IFERROR(_xlfn.UNIQUE(_xlfn._xlws.FILTER(_xlpm.clientIds, (_xlpm.chronic&lt;&gt;"Chronic") * (_xlpm.hhType="Unaccompanied Minor") * (_xlpm.inflow="New"))), "")&lt;&gt;"",1,0)),
SUM(IF(IFERROR(_xlfn.UNIQUE(_xlfn._xlws.FILTER(_xlpm.clientIds, (_xlpm.chronic&lt;&gt;"Chronic") * (_xlpm.hhType="Unaccompanied Minor") * (_xlpm.vet&lt;&gt;"Yes (HUD)") * (_xlpm.inflow="New"))), "")&lt;&gt;"",1,0)),
SUM(IF(IFERROR(_xlfn.UNIQUE(_xlfn._xlws.FILTER(_xlpm.clientIds, (_xlpm.chronic&lt;&gt;"Chronic") * (_xlpm.hhType="Unaccompanied Minor") * (_xlpm.vet="Yes (HUD)") * (_xlpm.inflow="New"))), "")&lt;&gt;"",1,0)),
SUM(IF(IFERROR(_xlfn.UNIQUE(_xlfn._xlws.FILTER(_xlpm.clientIds, (_xlpm.chronic&lt;&gt;"Chronic") * (_xlpm.hhType="Unaccompanied Youth") * (_xlpm.inflow="New"))), "")&lt;&gt;"",1,0)),
SUM(IF(IFERROR(_xlfn.UNIQUE(_xlfn._xlws.FILTER(_xlpm.clientIds, (_xlpm.chronic&lt;&gt;"Chronic") * (_xlpm.hhType="Unaccompanied Youth") * (_xlpm.vet&lt;&gt;"Yes (HUD)") * (_xlpm.inflow="New"))), "")&lt;&gt;"",1,0)),
SUM(IF(IFERROR(_xlfn.UNIQUE(_xlfn._xlws.FILTER(_xlpm.clientIds, (_xlpm.chronic&lt;&gt;"Chronic") * (_xlpm.hhType="Unaccompanied Youth") * (_xlpm.vet="Yes (HUD)") * (_xlpm.inflow="New"))), "")&lt;&gt;"",1,0)),
SUM(IF(IFERROR(_xlfn.UNIQUE(_xlfn._xlws.FILTER(_xlpm.clientIds, (_xlpm.chronic&lt;&gt;"Chronic") * (_xlpm.inflow="New"))), "")&lt;&gt;"",1,0))
))</f>
        <v>0</v>
      </c>
      <c r="R19" s="29" cm="1">
        <f t="array" aca="1" ref="R19:R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(_xlpm.hhType="Families") * (_xlpm.inflow="New"))), "")&lt;&gt;"",1,0)),
SUM(IF(IFERROR(_xlfn.UNIQUE(_xlfn._xlws.FILTER(_xlpm.clientIds, (_xlpm.hhType="Families") * (_xlpm.vet&lt;&gt;"Yes (HUD)") * (_xlpm.inflow="New"))), "")&lt;&gt;"",1,0)),
SUM(IF(IFERROR(_xlfn.UNIQUE(_xlfn._xlws.FILTER(_xlpm.clientIds, (_xlpm.hhType="Families") * (_xlpm.vet="Yes (HUD)") * (_xlpm.inflow="New"))), "")&lt;&gt;"",1,0)),
SUM(IF(IFERROR(_xlfn.UNIQUE(_xlfn._xlws.FILTER(_xlpm.clientIds, (_xlpm.hhType="Families") * (_xlpm.hoh="Self (head of household)") * (_xlpm.inflow="New"))), "")&lt;&gt;"",1,0)),
SUM(IF(IFERROR(_xlfn.UNIQUE(_xlfn._xlws.FILTER(_xlpm.clientIds, (_xlpm.hhType="Families") * (_xlpm.vet&lt;&gt;"Yes (HUD)") * (_xlpm.hoh="Self (head of household)") * (_xlpm.inflow="New"))), "")&lt;&gt;"",1,0)),
SUM(IF(IFERROR(_xlfn.UNIQUE(_xlfn._xlws.FILTER(_xlpm.clientIds, (_xlpm.hhType="Families") * (_xlpm.vet="Yes (HUD)") * (_xlpm.hoh="Self (head of household)") * (_xlpm.inflow="New"))), "")&lt;&gt;"",1,0)),
SUM(IF(IFERROR(_xlfn.UNIQUE(_xlfn._xlws.FILTER(_xlpm.clientIds, (_xlpm.hhType="No HoH or DOB Missing") * (_xlpm.inflow="New"))), "")&lt;&gt;"",1,0)),
SUM(IF(IFERROR(_xlfn.UNIQUE(_xlfn._xlws.FILTER(_xlpm.clientIds, (_xlpm.hhType="No HoH or DOB Missing") * (_xlpm.vet&lt;&gt;"Yes (HUD)") * (_xlpm.inflow="New"))), "")&lt;&gt;"",1,0)),
SUM(IF(IFERROR(_xlfn.UNIQUE(_xlfn._xlws.FILTER(_xlpm.clientIds, (_xlpm.hhType="No HoH or DOB Missing") * (_xlpm.vet="Yes (HUD)") * (_xlpm.inflow="New"))), "")&lt;&gt;"",1,0)),
SUM(IF(IFERROR(_xlfn.UNIQUE(_xlfn._xlws.FILTER(_xlpm.clientIds, (_xlpm.hhType="Other Household Type") * (_xlpm.inflow="New"))), "")&lt;&gt;"",1,0)),
SUM(IF(IFERROR(_xlfn.UNIQUE(_xlfn._xlws.FILTER(_xlpm.clientIds, (_xlpm.hhType="Other Household Type") * (_xlpm.vet&lt;&gt;"Yes (HUD)") * (_xlpm.inflow="New"))), "")&lt;&gt;"",1,0)),
SUM(IF(IFERROR(_xlfn.UNIQUE(_xlfn._xlws.FILTER(_xlpm.clientIds, (_xlpm.hhType="Other Household Type") * (_xlpm.vet="Yes (HUD)") * (_xlpm.inflow="New"))), "")&lt;&gt;"",1,0)),
SUM(IF(IFERROR(_xlfn.UNIQUE(_xlfn._xlws.FILTER(_xlpm.clientIds, (_xlpm.hhType="Single Adults") * (_xlpm.inflow="New"))), "")&lt;&gt;"",1,0)),
SUM(IF(IFERROR(_xlfn.UNIQUE(_xlfn._xlws.FILTER(_xlpm.clientIds, (_xlpm.hhType="Single Adults") * (_xlpm.vet&lt;&gt;"Yes (HUD)") * (_xlpm.inflow="New"))), "")&lt;&gt;"",1,0)),
SUM(IF(IFERROR(_xlfn.UNIQUE(_xlfn._xlws.FILTER(_xlpm.clientIds, (_xlpm.hhType="Single Adults") * (_xlpm.vet="Yes (HUD)") * (_xlpm.inflow="New"))), "")&lt;&gt;"",1,0)),
SUM(IF(IFERROR(_xlfn.UNIQUE(_xlfn._xlws.FILTER(_xlpm.clientIds, (_xlpm.hhType="Unaccompanied Minor") * (_xlpm.inflow="New"))), "")&lt;&gt;"",1,0)),
SUM(IF(IFERROR(_xlfn.UNIQUE(_xlfn._xlws.FILTER(_xlpm.clientIds, (_xlpm.hhType="Unaccompanied Minor") * (_xlpm.vet&lt;&gt;"Yes (HUD)") * (_xlpm.inflow="New"))), "")&lt;&gt;"",1,0)),
SUM(IF(IFERROR(_xlfn.UNIQUE(_xlfn._xlws.FILTER(_xlpm.clientIds, (_xlpm.hhType="Unaccompanied Minor") * (_xlpm.vet="Yes (HUD)") * (_xlpm.inflow="New"))), "")&lt;&gt;"",1,0)),
SUM(IF(IFERROR(_xlfn.UNIQUE(_xlfn._xlws.FILTER(_xlpm.clientIds, (_xlpm.hhType="Unaccompanied Youth") * (_xlpm.inflow="New"))), "")&lt;&gt;"",1,0)),
SUM(IF(IFERROR(_xlfn.UNIQUE(_xlfn._xlws.FILTER(_xlpm.clientIds, (_xlpm.hhType="Unaccompanied Youth") * (_xlpm.vet&lt;&gt;"Yes (HUD)") * (_xlpm.inflow="New"))), "")&lt;&gt;"",1,0)),
SUM(IF(IFERROR(_xlfn.UNIQUE(_xlfn._xlws.FILTER(_xlpm.clientIds, (_xlpm.hhType="Unaccompanied Youth") * (_xlpm.vet="Yes (HUD)") * (_xlpm.inflow="New"))), "")&lt;&gt;"",1,0)),
SUM(IF(IFERROR(_xlfn.UNIQUE(_xlfn._xlws.FILTER(_xlpm.clientIds, (_xlpm.inflow="New"))), "")&lt;&gt;"",1,0))
))</f>
        <v>0</v>
      </c>
      <c r="T19" s="51" t="s">
        <v>86</v>
      </c>
      <c r="U19" s="29" cm="1">
        <f t="array" aca="1" ref="U19:U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(_xlpm.chronic="Chronic") * (_xlpm.hhType="Families") * (_xlpm.inflow="Housed Return"))), "")&lt;&gt;"",1,0)),
SUM(IF(IFERROR(_xlfn.UNIQUE(_xlfn._xlws.FILTER(_xlpm.clientIds, (_xlpm.chronic="Chronic") * (_xlpm.hhType="Families") * (_xlpm.vet&lt;&gt;"Yes (HUD)") * (_xlpm.inflow="Housed Return"))), "")&lt;&gt;"",1,0)),
SUM(IF(IFERROR(_xlfn.UNIQUE(_xlfn._xlws.FILTER(_xlpm.clientIds, (_xlpm.chronic="Chronic") * (_xlpm.hhType="Families") * (_xlpm.vet="Yes (HUD)") * (_xlpm.inflow="Housed Return"))), "")&lt;&gt;"",1,0)),
SUM(IF(IFERROR(_xlfn.UNIQUE(_xlfn._xlws.FILTER(_xlpm.clientIds, (_xlpm.chronic="Chronic") * (_xlpm.hhType="Families") * (_xlpm.hoh="Self (head of household)") * (_xlpm.inflow="Housed Return"))), "")&lt;&gt;"",1,0)),
SUM(IF(IFERROR(_xlfn.UNIQUE(_xlfn._xlws.FILTER(_xlpm.clientIds, (_xlpm.chronic="Chronic") * (_xlpm.hhType="Families") * (_xlpm.vet&lt;&gt;"Yes (HUD)") * (_xlpm.hoh="Self (head of household)") * (_xlpm.inflow="Housed Return"))), "")&lt;&gt;"",1,0)),
SUM(IF(IFERROR(_xlfn.UNIQUE(_xlfn._xlws.FILTER(_xlpm.clientIds, (_xlpm.chronic="Chronic") * (_xlpm.hhType="Families") * (_xlpm.vet="Yes (HUD)") * (_xlpm.hoh="Self (head of household)") * (_xlpm.inflow="Housed Return"))), "")&lt;&gt;"",1,0)),
SUM(IF(IFERROR(_xlfn.UNIQUE(_xlfn._xlws.FILTER(_xlpm.clientIds, (_xlpm.chronic="Chronic") * (_xlpm.hhType="No HoH or DOB Missing") * (_xlpm.inflow="Housed Return"))), "")&lt;&gt;"",1,0)),
SUM(IF(IFERROR(_xlfn.UNIQUE(_xlfn._xlws.FILTER(_xlpm.clientIds, (_xlpm.chronic="Chronic") * (_xlpm.hhType="No HoH or DOB Missing") * (_xlpm.vet&lt;&gt;"Yes (HUD)") * (_xlpm.inflow="Housed Return"))), "")&lt;&gt;"",1,0)),
SUM(IF(IFERROR(_xlfn.UNIQUE(_xlfn._xlws.FILTER(_xlpm.clientIds, (_xlpm.chronic="Chronic") * (_xlpm.hhType="No HoH or DOB Missing") * (_xlpm.vet="Yes (HUD)") * (_xlpm.inflow="Housed Return"))), "")&lt;&gt;"",1,0)),
SUM(IF(IFERROR(_xlfn.UNIQUE(_xlfn._xlws.FILTER(_xlpm.clientIds, (_xlpm.chronic="Chronic") * (_xlpm.hhType="Other Household Type") * (_xlpm.inflow="Housed Return"))), "")&lt;&gt;"",1,0)),
SUM(IF(IFERROR(_xlfn.UNIQUE(_xlfn._xlws.FILTER(_xlpm.clientIds, (_xlpm.chronic="Chronic") * (_xlpm.hhType="Other Household Type") * (_xlpm.vet&lt;&gt;"Yes (HUD)") * (_xlpm.inflow="Housed Return"))), "")&lt;&gt;"",1,0)),
SUM(IF(IFERROR(_xlfn.UNIQUE(_xlfn._xlws.FILTER(_xlpm.clientIds, (_xlpm.chronic="Chronic") * (_xlpm.hhType="Other Household Type") * (_xlpm.vet="Yes (HUD)") * (_xlpm.inflow="Housed Return"))), "")&lt;&gt;"",1,0)),
SUM(IF(IFERROR(_xlfn.UNIQUE(_xlfn._xlws.FILTER(_xlpm.clientIds, (_xlpm.chronic="Chronic") * (_xlpm.hhType="Single Adults") * (_xlpm.inflow="Housed Return"))), "")&lt;&gt;"",1,0)),
SUM(IF(IFERROR(_xlfn.UNIQUE(_xlfn._xlws.FILTER(_xlpm.clientIds, (_xlpm.chronic="Chronic") * (_xlpm.hhType="Single Adults") * (_xlpm.vet&lt;&gt;"Yes (HUD)") * (_xlpm.inflow="Housed Return"))), "")&lt;&gt;"",1,0)),
SUM(IF(IFERROR(_xlfn.UNIQUE(_xlfn._xlws.FILTER(_xlpm.clientIds, (_xlpm.chronic="Chronic") * (_xlpm.hhType="Single Adults") * (_xlpm.vet="Yes (HUD)") * (_xlpm.inflow="Housed Return"))), "")&lt;&gt;"",1,0)),
SUM(IF(IFERROR(_xlfn.UNIQUE(_xlfn._xlws.FILTER(_xlpm.clientIds, (_xlpm.chronic="Chronic") * (_xlpm.hhType="Unaccompanied Minor") * (_xlpm.inflow="Housed Return"))), "")&lt;&gt;"",1,0)),
SUM(IF(IFERROR(_xlfn.UNIQUE(_xlfn._xlws.FILTER(_xlpm.clientIds, (_xlpm.chronic="Chronic") * (_xlpm.hhType="Unaccompanied Minor") * (_xlpm.vet&lt;&gt;"Yes (HUD)") * (_xlpm.inflow="Housed Return"))), "")&lt;&gt;"",1,0)),
SUM(IF(IFERROR(_xlfn.UNIQUE(_xlfn._xlws.FILTER(_xlpm.clientIds, (_xlpm.chronic="Chronic") * (_xlpm.hhType="Unaccompanied Minor") * (_xlpm.vet="Yes (HUD)") * (_xlpm.inflow="Housed Return"))), "")&lt;&gt;"",1,0)),
SUM(IF(IFERROR(_xlfn.UNIQUE(_xlfn._xlws.FILTER(_xlpm.clientIds, (_xlpm.chronic="Chronic") * (_xlpm.hhType="Unaccompanied Youth") * (_xlpm.inflow="Housed Return"))), "")&lt;&gt;"",1,0)),
SUM(IF(IFERROR(_xlfn.UNIQUE(_xlfn._xlws.FILTER(_xlpm.clientIds, (_xlpm.chronic="Chronic") * (_xlpm.hhType="Unaccompanied Youth") * (_xlpm.vet&lt;&gt;"Yes (HUD)") * (_xlpm.inflow="Housed Return"))), "")&lt;&gt;"",1,0)),
SUM(IF(IFERROR(_xlfn.UNIQUE(_xlfn._xlws.FILTER(_xlpm.clientIds, (_xlpm.chronic="Chronic") * (_xlpm.hhType="Unaccompanied Youth") * (_xlpm.vet="Yes (HUD)") * (_xlpm.inflow="Housed Return"))), "")&lt;&gt;"",1,0)),
SUM(IF(IFERROR(_xlfn.UNIQUE(_xlfn._xlws.FILTER(_xlpm.clientIds, (_xlpm.chronic="Chronic") * (_xlpm.inflow="Housed Return"))), "")&lt;&gt;"",1,0))
))</f>
        <v>0</v>
      </c>
      <c r="V19" s="29" cm="1">
        <f t="array" aca="1" ref="V19:V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(_xlpm.chronic&lt;&gt;"Chronic") * (_xlpm.hhType="Families") * (_xlpm.inflow="Housed Return"))), "")&lt;&gt;"",1,0)),
SUM(IF(IFERROR(_xlfn.UNIQUE(_xlfn._xlws.FILTER(_xlpm.clientIds, (_xlpm.chronic&lt;&gt;"Chronic") * (_xlpm.hhType="Families") * (_xlpm.vet&lt;&gt;"Yes (HUD)") * (_xlpm.inflow="Housed Return"))), "")&lt;&gt;"",1,0)),
SUM(IF(IFERROR(_xlfn.UNIQUE(_xlfn._xlws.FILTER(_xlpm.clientIds, (_xlpm.chronic&lt;&gt;"Chronic") * (_xlpm.hhType="Families") * (_xlpm.vet="Yes (HUD)") * (_xlpm.inflow="Housed Return"))), "")&lt;&gt;"",1,0)),
SUM(IF(IFERROR(_xlfn.UNIQUE(_xlfn._xlws.FILTER(_xlpm.clientIds, (_xlpm.chronic&lt;&gt;"Chronic") * (_xlpm.hhType="Families") * (_xlpm.hoh="Self (head of household)") * (_xlpm.inflow="Housed Return"))), "")&lt;&gt;"",1,0)),
SUM(IF(IFERROR(_xlfn.UNIQUE(_xlfn._xlws.FILTER(_xlpm.clientIds, (_xlpm.chronic&lt;&gt;"Chronic") * (_xlpm.hhType="Families") * (_xlpm.vet&lt;&gt;"Yes (HUD)") * (_xlpm.hoh="Self (head of household)") * (_xlpm.inflow="Housed Return"))), "")&lt;&gt;"",1,0)),
SUM(IF(IFERROR(_xlfn.UNIQUE(_xlfn._xlws.FILTER(_xlpm.clientIds, (_xlpm.chronic&lt;&gt;"Chronic") * (_xlpm.hhType="Families") * (_xlpm.vet="Yes (HUD)") * (_xlpm.hoh="Self (head of household)") * (_xlpm.inflow="Housed Return"))), "")&lt;&gt;"",1,0)),
SUM(IF(IFERROR(_xlfn.UNIQUE(_xlfn._xlws.FILTER(_xlpm.clientIds, (_xlpm.chronic&lt;&gt;"Chronic") * (_xlpm.hhType="No HoH or DOB Missing") * (_xlpm.inflow="Housed Return"))), "")&lt;&gt;"",1,0)),
SUM(IF(IFERROR(_xlfn.UNIQUE(_xlfn._xlws.FILTER(_xlpm.clientIds, (_xlpm.chronic&lt;&gt;"Chronic") * (_xlpm.hhType="No HoH or DOB Missing") * (_xlpm.vet&lt;&gt;"Yes (HUD)") * (_xlpm.inflow="Housed Return"))), "")&lt;&gt;"",1,0)),
SUM(IF(IFERROR(_xlfn.UNIQUE(_xlfn._xlws.FILTER(_xlpm.clientIds, (_xlpm.chronic&lt;&gt;"Chronic") * (_xlpm.hhType="No HoH or DOB Missing") * (_xlpm.vet="Yes (HUD)") * (_xlpm.inflow="Housed Return"))), "")&lt;&gt;"",1,0)),
SUM(IF(IFERROR(_xlfn.UNIQUE(_xlfn._xlws.FILTER(_xlpm.clientIds, (_xlpm.chronic&lt;&gt;"Chronic") * (_xlpm.hhType="Other Household Type") * (_xlpm.inflow="Housed Return"))), "")&lt;&gt;"",1,0)),
SUM(IF(IFERROR(_xlfn.UNIQUE(_xlfn._xlws.FILTER(_xlpm.clientIds, (_xlpm.chronic&lt;&gt;"Chronic") * (_xlpm.hhType="Other Household Type") * (_xlpm.vet&lt;&gt;"Yes (HUD)") * (_xlpm.inflow="Housed Return"))), "")&lt;&gt;"",1,0)),
SUM(IF(IFERROR(_xlfn.UNIQUE(_xlfn._xlws.FILTER(_xlpm.clientIds, (_xlpm.chronic&lt;&gt;"Chronic") * (_xlpm.hhType="Other Household Type") * (_xlpm.vet="Yes (HUD)") * (_xlpm.inflow="Housed Return"))), "")&lt;&gt;"",1,0)),
SUM(IF(IFERROR(_xlfn.UNIQUE(_xlfn._xlws.FILTER(_xlpm.clientIds, (_xlpm.chronic&lt;&gt;"Chronic") * (_xlpm.hhType="Single Adults") * (_xlpm.inflow="Housed Return"))), "")&lt;&gt;"",1,0)),
SUM(IF(IFERROR(_xlfn.UNIQUE(_xlfn._xlws.FILTER(_xlpm.clientIds, (_xlpm.chronic&lt;&gt;"Chronic") * (_xlpm.hhType="Single Adults") * (_xlpm.vet&lt;&gt;"Yes (HUD)") * (_xlpm.inflow="Housed Return"))), "")&lt;&gt;"",1,0)),
SUM(IF(IFERROR(_xlfn.UNIQUE(_xlfn._xlws.FILTER(_xlpm.clientIds, (_xlpm.chronic&lt;&gt;"Chronic") * (_xlpm.hhType="Single Adults") * (_xlpm.vet="Yes (HUD)") * (_xlpm.inflow="Housed Return"))), "")&lt;&gt;"",1,0)),
SUM(IF(IFERROR(_xlfn.UNIQUE(_xlfn._xlws.FILTER(_xlpm.clientIds, (_xlpm.chronic&lt;&gt;"Chronic") * (_xlpm.hhType="Unaccompanied Minor") * (_xlpm.inflow="Housed Return"))), "")&lt;&gt;"",1,0)),
SUM(IF(IFERROR(_xlfn.UNIQUE(_xlfn._xlws.FILTER(_xlpm.clientIds, (_xlpm.chronic&lt;&gt;"Chronic") * (_xlpm.hhType="Unaccompanied Minor") * (_xlpm.vet&lt;&gt;"Yes (HUD)") * (_xlpm.inflow="Housed Return"))), "")&lt;&gt;"",1,0)),
SUM(IF(IFERROR(_xlfn.UNIQUE(_xlfn._xlws.FILTER(_xlpm.clientIds, (_xlpm.chronic&lt;&gt;"Chronic") * (_xlpm.hhType="Unaccompanied Minor") * (_xlpm.vet="Yes (HUD)") * (_xlpm.inflow="Housed Return"))), "")&lt;&gt;"",1,0)),
SUM(IF(IFERROR(_xlfn.UNIQUE(_xlfn._xlws.FILTER(_xlpm.clientIds, (_xlpm.chronic&lt;&gt;"Chronic") * (_xlpm.hhType="Unaccompanied Youth") * (_xlpm.inflow="Housed Return"))), "")&lt;&gt;"",1,0)),
SUM(IF(IFERROR(_xlfn.UNIQUE(_xlfn._xlws.FILTER(_xlpm.clientIds, (_xlpm.chronic&lt;&gt;"Chronic") * (_xlpm.hhType="Unaccompanied Youth") * (_xlpm.vet&lt;&gt;"Yes (HUD)") * (_xlpm.inflow="Housed Return"))), "")&lt;&gt;"",1,0)),
SUM(IF(IFERROR(_xlfn.UNIQUE(_xlfn._xlws.FILTER(_xlpm.clientIds, (_xlpm.chronic&lt;&gt;"Chronic") * (_xlpm.hhType="Unaccompanied Youth") * (_xlpm.vet="Yes (HUD)") * (_xlpm.inflow="Housed Return"))), "")&lt;&gt;"",1,0)),
SUM(IF(IFERROR(_xlfn.UNIQUE(_xlfn._xlws.FILTER(_xlpm.clientIds, (_xlpm.chronic&lt;&gt;"Chronic") * (_xlpm.inflow="Housed Return"))), "")&lt;&gt;"",1,0))
))</f>
        <v>0</v>
      </c>
      <c r="W19" s="29" cm="1">
        <f t="array" aca="1" ref="W19:W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(_xlpm.hhType="Families") * (_xlpm.inflow="Housed Return"))), "")&lt;&gt;"",1,0)),
SUM(IF(IFERROR(_xlfn.UNIQUE(_xlfn._xlws.FILTER(_xlpm.clientIds, (_xlpm.hhType="Families") * (_xlpm.vet&lt;&gt;"Yes (HUD)") * (_xlpm.inflow="Housed Return"))), "")&lt;&gt;"",1,0)),
SUM(IF(IFERROR(_xlfn.UNIQUE(_xlfn._xlws.FILTER(_xlpm.clientIds, (_xlpm.hhType="Families") * (_xlpm.vet="Yes (HUD)") * (_xlpm.inflow="Housed Return"))), "")&lt;&gt;"",1,0)),
SUM(IF(IFERROR(_xlfn.UNIQUE(_xlfn._xlws.FILTER(_xlpm.clientIds, (_xlpm.hhType="Families") * (_xlpm.hoh="Self (head of household)") * (_xlpm.inflow="Housed Return"))), "")&lt;&gt;"",1,0)),
SUM(IF(IFERROR(_xlfn.UNIQUE(_xlfn._xlws.FILTER(_xlpm.clientIds, (_xlpm.hhType="Families") * (_xlpm.vet&lt;&gt;"Yes (HUD)") * (_xlpm.hoh="Self (head of household)") * (_xlpm.inflow="Housed Return"))), "")&lt;&gt;"",1,0)),
SUM(IF(IFERROR(_xlfn.UNIQUE(_xlfn._xlws.FILTER(_xlpm.clientIds, (_xlpm.hhType="Families") * (_xlpm.vet="Yes (HUD)") * (_xlpm.hoh="Self (head of household)") * (_xlpm.inflow="Housed Return"))), "")&lt;&gt;"",1,0)),
SUM(IF(IFERROR(_xlfn.UNIQUE(_xlfn._xlws.FILTER(_xlpm.clientIds, (_xlpm.hhType="No HoH or DOB Missing") * (_xlpm.inflow="Housed Return"))), "")&lt;&gt;"",1,0)),
SUM(IF(IFERROR(_xlfn.UNIQUE(_xlfn._xlws.FILTER(_xlpm.clientIds, (_xlpm.hhType="No HoH or DOB Missing") * (_xlpm.vet&lt;&gt;"Yes (HUD)") * (_xlpm.inflow="Housed Return"))), "")&lt;&gt;"",1,0)),
SUM(IF(IFERROR(_xlfn.UNIQUE(_xlfn._xlws.FILTER(_xlpm.clientIds, (_xlpm.hhType="No HoH or DOB Missing") * (_xlpm.vet="Yes (HUD)") * (_xlpm.inflow="Housed Return"))), "")&lt;&gt;"",1,0)),
SUM(IF(IFERROR(_xlfn.UNIQUE(_xlfn._xlws.FILTER(_xlpm.clientIds, (_xlpm.hhType="Other Household Type") * (_xlpm.inflow="Housed Return"))), "")&lt;&gt;"",1,0)),
SUM(IF(IFERROR(_xlfn.UNIQUE(_xlfn._xlws.FILTER(_xlpm.clientIds, (_xlpm.hhType="Other Household Type") * (_xlpm.vet&lt;&gt;"Yes (HUD)") * (_xlpm.inflow="Housed Return"))), "")&lt;&gt;"",1,0)),
SUM(IF(IFERROR(_xlfn.UNIQUE(_xlfn._xlws.FILTER(_xlpm.clientIds, (_xlpm.hhType="Other Household Type") * (_xlpm.vet="Yes (HUD)") * (_xlpm.inflow="Housed Return"))), "")&lt;&gt;"",1,0)),
SUM(IF(IFERROR(_xlfn.UNIQUE(_xlfn._xlws.FILTER(_xlpm.clientIds, (_xlpm.hhType="Single Adults") * (_xlpm.inflow="Housed Return"))), "")&lt;&gt;"",1,0)),
SUM(IF(IFERROR(_xlfn.UNIQUE(_xlfn._xlws.FILTER(_xlpm.clientIds, (_xlpm.hhType="Single Adults") * (_xlpm.vet&lt;&gt;"Yes (HUD)") * (_xlpm.inflow="Housed Return"))), "")&lt;&gt;"",1,0)),
SUM(IF(IFERROR(_xlfn.UNIQUE(_xlfn._xlws.FILTER(_xlpm.clientIds, (_xlpm.hhType="Single Adults") * (_xlpm.vet="Yes (HUD)") * (_xlpm.inflow="Housed Return"))), "")&lt;&gt;"",1,0)),
SUM(IF(IFERROR(_xlfn.UNIQUE(_xlfn._xlws.FILTER(_xlpm.clientIds, (_xlpm.hhType="Unaccompanied Minor") * (_xlpm.inflow="Housed Return"))), "")&lt;&gt;"",1,0)),
SUM(IF(IFERROR(_xlfn.UNIQUE(_xlfn._xlws.FILTER(_xlpm.clientIds, (_xlpm.hhType="Unaccompanied Minor") * (_xlpm.vet&lt;&gt;"Yes (HUD)") * (_xlpm.inflow="Housed Return"))), "")&lt;&gt;"",1,0)),
SUM(IF(IFERROR(_xlfn.UNIQUE(_xlfn._xlws.FILTER(_xlpm.clientIds, (_xlpm.hhType="Unaccompanied Minor") * (_xlpm.vet="Yes (HUD)") * (_xlpm.inflow="Housed Return"))), "")&lt;&gt;"",1,0)),
SUM(IF(IFERROR(_xlfn.UNIQUE(_xlfn._xlws.FILTER(_xlpm.clientIds, (_xlpm.hhType="Unaccompanied Youth") * (_xlpm.inflow="Housed Return"))), "")&lt;&gt;"",1,0)),
SUM(IF(IFERROR(_xlfn.UNIQUE(_xlfn._xlws.FILTER(_xlpm.clientIds, (_xlpm.hhType="Unaccompanied Youth") * (_xlpm.vet&lt;&gt;"Yes (HUD)") * (_xlpm.inflow="Housed Return"))), "")&lt;&gt;"",1,0)),
SUM(IF(IFERROR(_xlfn.UNIQUE(_xlfn._xlws.FILTER(_xlpm.clientIds, (_xlpm.hhType="Unaccompanied Youth") * (_xlpm.vet="Yes (HUD)") * (_xlpm.inflow="Housed Return"))), "")&lt;&gt;"",1,0)),
SUM(IF(IFERROR(_xlfn.UNIQUE(_xlfn._xlws.FILTER(_xlpm.clientIds, (_xlpm.inflow="Housed Return"))), "")&lt;&gt;"",1,0))
))</f>
        <v>0</v>
      </c>
      <c r="Y19" s="51" t="s">
        <v>86</v>
      </c>
      <c r="Z19" s="29" cm="1">
        <f t="array" aca="1" ref="Z19:Z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(_xlpm.chronic="Chronic") * (_xlpm.hhType="Families") * (_xlpm.inflow="Inactive Return"))), "")&lt;&gt;"",1,0)),
SUM(IF(IFERROR(_xlfn.UNIQUE(_xlfn._xlws.FILTER(_xlpm.clientIds, (_xlpm.chronic="Chronic") * (_xlpm.hhType="Families") * (_xlpm.vet&lt;&gt;"Yes (HUD)") * (_xlpm.inflow="Inactive Return"))), "")&lt;&gt;"",1,0)),
SUM(IF(IFERROR(_xlfn.UNIQUE(_xlfn._xlws.FILTER(_xlpm.clientIds, (_xlpm.chronic="Chronic") * (_xlpm.hhType="Families") * (_xlpm.vet="Yes (HUD)") * (_xlpm.inflow="Inactive Return"))), "")&lt;&gt;"",1,0)),
SUM(IF(IFERROR(_xlfn.UNIQUE(_xlfn._xlws.FILTER(_xlpm.clientIds, (_xlpm.chronic="Chronic") * (_xlpm.hhType="Families") * (_xlpm.hoh="Self (head of household)") * (_xlpm.inflow="Inactive Return"))), "")&lt;&gt;"",1,0)),
SUM(IF(IFERROR(_xlfn.UNIQUE(_xlfn._xlws.FILTER(_xlpm.clientIds, (_xlpm.chronic="Chronic") * (_xlpm.hhType="Families") * (_xlpm.vet&lt;&gt;"Yes (HUD)") * (_xlpm.hoh="Self (head of household)") * (_xlpm.inflow="Inactive Return"))), "")&lt;&gt;"",1,0)),
SUM(IF(IFERROR(_xlfn.UNIQUE(_xlfn._xlws.FILTER(_xlpm.clientIds, (_xlpm.chronic="Chronic") * (_xlpm.hhType="Families") * (_xlpm.vet="Yes (HUD)") * (_xlpm.hoh="Self (head of household)") * (_xlpm.inflow="Inactive Return"))), "")&lt;&gt;"",1,0)),
SUM(IF(IFERROR(_xlfn.UNIQUE(_xlfn._xlws.FILTER(_xlpm.clientIds, (_xlpm.chronic="Chronic") * (_xlpm.hhType="No HoH or DOB Missing") * (_xlpm.inflow="Inactive Return"))), "")&lt;&gt;"",1,0)),
SUM(IF(IFERROR(_xlfn.UNIQUE(_xlfn._xlws.FILTER(_xlpm.clientIds, (_xlpm.chronic="Chronic") * (_xlpm.hhType="No HoH or DOB Missing") * (_xlpm.vet&lt;&gt;"Yes (HUD)") * (_xlpm.inflow="Inactive Return"))), "")&lt;&gt;"",1,0)),
SUM(IF(IFERROR(_xlfn.UNIQUE(_xlfn._xlws.FILTER(_xlpm.clientIds, (_xlpm.chronic="Chronic") * (_xlpm.hhType="No HoH or DOB Missing") * (_xlpm.vet="Yes (HUD)") * (_xlpm.inflow="Inactive Return"))), "")&lt;&gt;"",1,0)),
SUM(IF(IFERROR(_xlfn.UNIQUE(_xlfn._xlws.FILTER(_xlpm.clientIds, (_xlpm.chronic="Chronic") * (_xlpm.hhType="Other Household Type") * (_xlpm.inflow="Inactive Return"))), "")&lt;&gt;"",1,0)),
SUM(IF(IFERROR(_xlfn.UNIQUE(_xlfn._xlws.FILTER(_xlpm.clientIds, (_xlpm.chronic="Chronic") * (_xlpm.hhType="Other Household Type") * (_xlpm.vet&lt;&gt;"Yes (HUD)") * (_xlpm.inflow="Inactive Return"))), "")&lt;&gt;"",1,0)),
SUM(IF(IFERROR(_xlfn.UNIQUE(_xlfn._xlws.FILTER(_xlpm.clientIds, (_xlpm.chronic="Chronic") * (_xlpm.hhType="Other Household Type") * (_xlpm.vet="Yes (HUD)") * (_xlpm.inflow="Inactive Return"))), "")&lt;&gt;"",1,0)),
SUM(IF(IFERROR(_xlfn.UNIQUE(_xlfn._xlws.FILTER(_xlpm.clientIds, (_xlpm.chronic="Chronic") * (_xlpm.hhType="Single Adults") * (_xlpm.inflow="Inactive Return"))), "")&lt;&gt;"",1,0)),
SUM(IF(IFERROR(_xlfn.UNIQUE(_xlfn._xlws.FILTER(_xlpm.clientIds, (_xlpm.chronic="Chronic") * (_xlpm.hhType="Single Adults") * (_xlpm.vet&lt;&gt;"Yes (HUD)") * (_xlpm.inflow="Inactive Return"))), "")&lt;&gt;"",1,0)),
SUM(IF(IFERROR(_xlfn.UNIQUE(_xlfn._xlws.FILTER(_xlpm.clientIds, (_xlpm.chronic="Chronic") * (_xlpm.hhType="Single Adults") * (_xlpm.vet="Yes (HUD)") * (_xlpm.inflow="Inactive Return"))), "")&lt;&gt;"",1,0)),
SUM(IF(IFERROR(_xlfn.UNIQUE(_xlfn._xlws.FILTER(_xlpm.clientIds, (_xlpm.chronic="Chronic") * (_xlpm.hhType="Unaccompanied Minor") * (_xlpm.inflow="Inactive Return"))), "")&lt;&gt;"",1,0)),
SUM(IF(IFERROR(_xlfn.UNIQUE(_xlfn._xlws.FILTER(_xlpm.clientIds, (_xlpm.chronic="Chronic") * (_xlpm.hhType="Unaccompanied Minor") * (_xlpm.vet&lt;&gt;"Yes (HUD)") * (_xlpm.inflow="Inactive Return"))), "")&lt;&gt;"",1,0)),
SUM(IF(IFERROR(_xlfn.UNIQUE(_xlfn._xlws.FILTER(_xlpm.clientIds, (_xlpm.chronic="Chronic") * (_xlpm.hhType="Unaccompanied Minor") * (_xlpm.vet="Yes (HUD)") * (_xlpm.inflow="Inactive Return"))), "")&lt;&gt;"",1,0)),
SUM(IF(IFERROR(_xlfn.UNIQUE(_xlfn._xlws.FILTER(_xlpm.clientIds, (_xlpm.chronic="Chronic") * (_xlpm.hhType="Unaccompanied Youth") * (_xlpm.inflow="Inactive Return"))), "")&lt;&gt;"",1,0)),
SUM(IF(IFERROR(_xlfn.UNIQUE(_xlfn._xlws.FILTER(_xlpm.clientIds, (_xlpm.chronic="Chronic") * (_xlpm.hhType="Unaccompanied Youth") * (_xlpm.vet&lt;&gt;"Yes (HUD)") * (_xlpm.inflow="Inactive Return"))), "")&lt;&gt;"",1,0)),
SUM(IF(IFERROR(_xlfn.UNIQUE(_xlfn._xlws.FILTER(_xlpm.clientIds, (_xlpm.chronic="Chronic") * (_xlpm.hhType="Unaccompanied Youth") * (_xlpm.vet="Yes (HUD)") * (_xlpm.inflow="Inactive Return"))), "")&lt;&gt;"",1,0)),
SUM(IF(IFERROR(_xlfn.UNIQUE(_xlfn._xlws.FILTER(_xlpm.clientIds, (_xlpm.chronic="Chronic") * (_xlpm.inflow="Inactive Return"))), "")&lt;&gt;"",1,0))
))</f>
        <v>0</v>
      </c>
      <c r="AA19" s="29" cm="1">
        <f t="array" aca="1" ref="AA19:AA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(_xlpm.chronic&lt;&gt;"Chronic") * (_xlpm.hhType="Families") * (_xlpm.inflow="Inactive Return"))), "")&lt;&gt;"",1,0)),
SUM(IF(IFERROR(_xlfn.UNIQUE(_xlfn._xlws.FILTER(_xlpm.clientIds, (_xlpm.chronic&lt;&gt;"Chronic") * (_xlpm.hhType="Families") * (_xlpm.vet&lt;&gt;"Yes (HUD)") * (_xlpm.inflow="Inactive Return"))), "")&lt;&gt;"",1,0)),
SUM(IF(IFERROR(_xlfn.UNIQUE(_xlfn._xlws.FILTER(_xlpm.clientIds, (_xlpm.chronic&lt;&gt;"Chronic") * (_xlpm.hhType="Families") * (_xlpm.vet="Yes (HUD)") * (_xlpm.inflow="Inactive Return"))), "")&lt;&gt;"",1,0)),
SUM(IF(IFERROR(_xlfn.UNIQUE(_xlfn._xlws.FILTER(_xlpm.clientIds, (_xlpm.chronic&lt;&gt;"Chronic") * (_xlpm.hhType="Families") * (_xlpm.hoh="Self (head of household)") * (_xlpm.inflow="Inactive Return"))), "")&lt;&gt;"",1,0)),
SUM(IF(IFERROR(_xlfn.UNIQUE(_xlfn._xlws.FILTER(_xlpm.clientIds, (_xlpm.chronic&lt;&gt;"Chronic") * (_xlpm.hhType="Families") * (_xlpm.vet&lt;&gt;"Yes (HUD)") * (_xlpm.hoh="Self (head of household)") * (_xlpm.inflow="Inactive Return"))), "")&lt;&gt;"",1,0)),
SUM(IF(IFERROR(_xlfn.UNIQUE(_xlfn._xlws.FILTER(_xlpm.clientIds, (_xlpm.chronic&lt;&gt;"Chronic") * (_xlpm.hhType="Families") * (_xlpm.vet="Yes (HUD)") * (_xlpm.hoh="Self (head of household)") * (_xlpm.inflow="Inactive Return"))), "")&lt;&gt;"",1,0)),
SUM(IF(IFERROR(_xlfn.UNIQUE(_xlfn._xlws.FILTER(_xlpm.clientIds, (_xlpm.chronic&lt;&gt;"Chronic") * (_xlpm.hhType="No HoH or DOB Missing") * (_xlpm.inflow="Inactive Return"))), "")&lt;&gt;"",1,0)),
SUM(IF(IFERROR(_xlfn.UNIQUE(_xlfn._xlws.FILTER(_xlpm.clientIds, (_xlpm.chronic&lt;&gt;"Chronic") * (_xlpm.hhType="No HoH or DOB Missing") * (_xlpm.vet&lt;&gt;"Yes (HUD)") * (_xlpm.inflow="Inactive Return"))), "")&lt;&gt;"",1,0)),
SUM(IF(IFERROR(_xlfn.UNIQUE(_xlfn._xlws.FILTER(_xlpm.clientIds, (_xlpm.chronic&lt;&gt;"Chronic") * (_xlpm.hhType="No HoH or DOB Missing") * (_xlpm.vet="Yes (HUD)") * (_xlpm.inflow="Inactive Return"))), "")&lt;&gt;"",1,0)),
SUM(IF(IFERROR(_xlfn.UNIQUE(_xlfn._xlws.FILTER(_xlpm.clientIds, (_xlpm.chronic&lt;&gt;"Chronic") * (_xlpm.hhType="Other Household Type") * (_xlpm.inflow="Inactive Return"))), "")&lt;&gt;"",1,0)),
SUM(IF(IFERROR(_xlfn.UNIQUE(_xlfn._xlws.FILTER(_xlpm.clientIds, (_xlpm.chronic&lt;&gt;"Chronic") * (_xlpm.hhType="Other Household Type") * (_xlpm.vet&lt;&gt;"Yes (HUD)") * (_xlpm.inflow="Inactive Return"))), "")&lt;&gt;"",1,0)),
SUM(IF(IFERROR(_xlfn.UNIQUE(_xlfn._xlws.FILTER(_xlpm.clientIds, (_xlpm.chronic&lt;&gt;"Chronic") * (_xlpm.hhType="Other Household Type") * (_xlpm.vet="Yes (HUD)") * (_xlpm.inflow="Inactive Return"))), "")&lt;&gt;"",1,0)),
SUM(IF(IFERROR(_xlfn.UNIQUE(_xlfn._xlws.FILTER(_xlpm.clientIds, (_xlpm.chronic&lt;&gt;"Chronic") * (_xlpm.hhType="Single Adults") * (_xlpm.inflow="Inactive Return"))), "")&lt;&gt;"",1,0)),
SUM(IF(IFERROR(_xlfn.UNIQUE(_xlfn._xlws.FILTER(_xlpm.clientIds, (_xlpm.chronic&lt;&gt;"Chronic") * (_xlpm.hhType="Single Adults") * (_xlpm.vet&lt;&gt;"Yes (HUD)") * (_xlpm.inflow="Inactive Return"))), "")&lt;&gt;"",1,0)),
SUM(IF(IFERROR(_xlfn.UNIQUE(_xlfn._xlws.FILTER(_xlpm.clientIds, (_xlpm.chronic&lt;&gt;"Chronic") * (_xlpm.hhType="Single Adults") * (_xlpm.vet="Yes (HUD)") * (_xlpm.inflow="Inactive Return"))), "")&lt;&gt;"",1,0)),
SUM(IF(IFERROR(_xlfn.UNIQUE(_xlfn._xlws.FILTER(_xlpm.clientIds, (_xlpm.chronic&lt;&gt;"Chronic") * (_xlpm.hhType="Unaccompanied Minor") * (_xlpm.inflow="Inactive Return"))), "")&lt;&gt;"",1,0)),
SUM(IF(IFERROR(_xlfn.UNIQUE(_xlfn._xlws.FILTER(_xlpm.clientIds, (_xlpm.chronic&lt;&gt;"Chronic") * (_xlpm.hhType="Unaccompanied Minor") * (_xlpm.vet&lt;&gt;"Yes (HUD)") * (_xlpm.inflow="Inactive Return"))), "")&lt;&gt;"",1,0)),
SUM(IF(IFERROR(_xlfn.UNIQUE(_xlfn._xlws.FILTER(_xlpm.clientIds, (_xlpm.chronic&lt;&gt;"Chronic") * (_xlpm.hhType="Unaccompanied Minor") * (_xlpm.vet="Yes (HUD)") * (_xlpm.inflow="Inactive Return"))), "")&lt;&gt;"",1,0)),
SUM(IF(IFERROR(_xlfn.UNIQUE(_xlfn._xlws.FILTER(_xlpm.clientIds, (_xlpm.chronic&lt;&gt;"Chronic") * (_xlpm.hhType="Unaccompanied Youth") * (_xlpm.inflow="Inactive Return"))), "")&lt;&gt;"",1,0)),
SUM(IF(IFERROR(_xlfn.UNIQUE(_xlfn._xlws.FILTER(_xlpm.clientIds, (_xlpm.chronic&lt;&gt;"Chronic") * (_xlpm.hhType="Unaccompanied Youth") * (_xlpm.vet&lt;&gt;"Yes (HUD)") * (_xlpm.inflow="Inactive Return"))), "")&lt;&gt;"",1,0)),
SUM(IF(IFERROR(_xlfn.UNIQUE(_xlfn._xlws.FILTER(_xlpm.clientIds, (_xlpm.chronic&lt;&gt;"Chronic") * (_xlpm.hhType="Unaccompanied Youth") * (_xlpm.vet="Yes (HUD)") * (_xlpm.inflow="Inactive Return"))), "")&lt;&gt;"",1,0)),
SUM(IF(IFERROR(_xlfn.UNIQUE(_xlfn._xlws.FILTER(_xlpm.clientIds, (_xlpm.chronic&lt;&gt;"Chronic") * (_xlpm.inflow="Inactive Return"))), "")&lt;&gt;"",1,0))
))</f>
        <v>0</v>
      </c>
      <c r="AB19" s="29" cm="1">
        <f t="array" aca="1" ref="AB19:AB40" ca="1">_xlfn.LET(
_xlpm.clientIds, INDIRECT("'"&amp;$U$5&amp;"'!"&amp;$U$6&amp;"2:"&amp;$U$6&amp;$U$14),
_xlpm.hhType, INDIRECT("'"&amp;$U$5&amp;"'!"&amp;$U$7&amp;"2:"&amp;$U$7&amp;$U$14),
_xlpm.hoh, INDIRECT("'"&amp;$U$5&amp;"'!"&amp;$U$8&amp;"2:"&amp;$U$8&amp;$U$14),
_xlpm.chronic, INDIRECT("'"&amp;$U$5&amp;"'!"&amp;$U$9&amp;"2:"&amp;$U$9&amp;$U$14),
_xlpm.vet, INDIRECT("'"&amp;$U$5&amp;"'!"&amp;$U$10&amp;"2:"&amp;$U$10&amp;$U$14),
_xlpm.inflow, INDIRECT("'"&amp;$U$5&amp;"'!"&amp;$U$11&amp;"2:"&amp;$U$11&amp;$U$14),
_xlfn.VSTACK(
SUM(IF(IFERROR(_xlfn.UNIQUE(_xlfn._xlws.FILTER(_xlpm.clientIds, (_xlpm.hhType="Families") * (_xlpm.inflow="Inactive Return"))), "")&lt;&gt;"",1,0)),
SUM(IF(IFERROR(_xlfn.UNIQUE(_xlfn._xlws.FILTER(_xlpm.clientIds, (_xlpm.hhType="Families") * (_xlpm.vet&lt;&gt;"Yes (HUD)") * (_xlpm.inflow="Inactive Return"))), "")&lt;&gt;"",1,0)),
SUM(IF(IFERROR(_xlfn.UNIQUE(_xlfn._xlws.FILTER(_xlpm.clientIds, (_xlpm.hhType="Families") * (_xlpm.vet="Yes (HUD)") * (_xlpm.inflow="Inactive Return"))), "")&lt;&gt;"",1,0)),
SUM(IF(IFERROR(_xlfn.UNIQUE(_xlfn._xlws.FILTER(_xlpm.clientIds, (_xlpm.hhType="Families") * (_xlpm.hoh="Self (head of household)") * (_xlpm.inflow="Inactive Return"))), "")&lt;&gt;"",1,0)),
SUM(IF(IFERROR(_xlfn.UNIQUE(_xlfn._xlws.FILTER(_xlpm.clientIds, (_xlpm.hhType="Families") * (_xlpm.vet&lt;&gt;"Yes (HUD)") * (_xlpm.hoh="Self (head of household)") * (_xlpm.inflow="Inactive Return"))), "")&lt;&gt;"",1,0)),
SUM(IF(IFERROR(_xlfn.UNIQUE(_xlfn._xlws.FILTER(_xlpm.clientIds, (_xlpm.hhType="Families") * (_xlpm.vet="Yes (HUD)") * (_xlpm.hoh="Self (head of household)") * (_xlpm.inflow="Inactive Return"))), "")&lt;&gt;"",1,0)),
SUM(IF(IFERROR(_xlfn.UNIQUE(_xlfn._xlws.FILTER(_xlpm.clientIds, (_xlpm.hhType="No HoH or DOB Missing") * (_xlpm.inflow="Inactive Return"))), "")&lt;&gt;"",1,0)),
SUM(IF(IFERROR(_xlfn.UNIQUE(_xlfn._xlws.FILTER(_xlpm.clientIds, (_xlpm.hhType="No HoH or DOB Missing") * (_xlpm.vet&lt;&gt;"Yes (HUD)") * (_xlpm.inflow="Inactive Return"))), "")&lt;&gt;"",1,0)),
SUM(IF(IFERROR(_xlfn.UNIQUE(_xlfn._xlws.FILTER(_xlpm.clientIds, (_xlpm.hhType="No HoH or DOB Missing") * (_xlpm.vet="Yes (HUD)") * (_xlpm.inflow="Inactive Return"))), "")&lt;&gt;"",1,0)),
SUM(IF(IFERROR(_xlfn.UNIQUE(_xlfn._xlws.FILTER(_xlpm.clientIds, (_xlpm.hhType="Other Household Type") * (_xlpm.inflow="Inactive Return"))), "")&lt;&gt;"",1,0)),
SUM(IF(IFERROR(_xlfn.UNIQUE(_xlfn._xlws.FILTER(_xlpm.clientIds, (_xlpm.hhType="Other Household Type") * (_xlpm.vet&lt;&gt;"Yes (HUD)") * (_xlpm.inflow="Inactive Return"))), "")&lt;&gt;"",1,0)),
SUM(IF(IFERROR(_xlfn.UNIQUE(_xlfn._xlws.FILTER(_xlpm.clientIds, (_xlpm.hhType="Other Household Type") * (_xlpm.vet="Yes (HUD)") * (_xlpm.inflow="Inactive Return"))), "")&lt;&gt;"",1,0)),
SUM(IF(IFERROR(_xlfn.UNIQUE(_xlfn._xlws.FILTER(_xlpm.clientIds, (_xlpm.hhType="Single Adults") * (_xlpm.inflow="Inactive Return"))), "")&lt;&gt;"",1,0)),
SUM(IF(IFERROR(_xlfn.UNIQUE(_xlfn._xlws.FILTER(_xlpm.clientIds, (_xlpm.hhType="Single Adults") * (_xlpm.vet&lt;&gt;"Yes (HUD)") * (_xlpm.inflow="Inactive Return"))), "")&lt;&gt;"",1,0)),
SUM(IF(IFERROR(_xlfn.UNIQUE(_xlfn._xlws.FILTER(_xlpm.clientIds, (_xlpm.hhType="Single Adults") * (_xlpm.vet="Yes (HUD)") * (_xlpm.inflow="Inactive Return"))), "")&lt;&gt;"",1,0)),
SUM(IF(IFERROR(_xlfn.UNIQUE(_xlfn._xlws.FILTER(_xlpm.clientIds, (_xlpm.hhType="Unaccompanied Minor") * (_xlpm.inflow="Inactive Return"))), "")&lt;&gt;"",1,0)),
SUM(IF(IFERROR(_xlfn.UNIQUE(_xlfn._xlws.FILTER(_xlpm.clientIds, (_xlpm.hhType="Unaccompanied Minor") * (_xlpm.vet&lt;&gt;"Yes (HUD)") * (_xlpm.inflow="Inactive Return"))), "")&lt;&gt;"",1,0)),
SUM(IF(IFERROR(_xlfn.UNIQUE(_xlfn._xlws.FILTER(_xlpm.clientIds, (_xlpm.hhType="Unaccompanied Minor") * (_xlpm.vet="Yes (HUD)") * (_xlpm.inflow="Inactive Return"))), "")&lt;&gt;"",1,0)),
SUM(IF(IFERROR(_xlfn.UNIQUE(_xlfn._xlws.FILTER(_xlpm.clientIds, (_xlpm.hhType="Unaccompanied Youth") * (_xlpm.inflow="Inactive Return"))), "")&lt;&gt;"",1,0)),
SUM(IF(IFERROR(_xlfn.UNIQUE(_xlfn._xlws.FILTER(_xlpm.clientIds, (_xlpm.hhType="Unaccompanied Youth") * (_xlpm.vet&lt;&gt;"Yes (HUD)") * (_xlpm.inflow="Inactive Return"))), "")&lt;&gt;"",1,0)),
SUM(IF(IFERROR(_xlfn.UNIQUE(_xlfn._xlws.FILTER(_xlpm.clientIds, (_xlpm.hhType="Unaccompanied Youth") * (_xlpm.vet="Yes (HUD)") * (_xlpm.inflow="Inactive Return"))), "")&lt;&gt;"",1,0)),
SUM(IF(IFERROR(_xlfn.UNIQUE(_xlfn._xlws.FILTER(_xlpm.clientIds, (_xlpm.inflow="Inactive Return"))), "")&lt;&gt;"",1,0))
))</f>
        <v>0</v>
      </c>
      <c r="AC19" s="38"/>
    </row>
    <row r="20" spans="2:29" ht="15" customHeight="1" x14ac:dyDescent="0.2">
      <c r="B20" s="37"/>
      <c r="C20" s="28" t="s">
        <v>22</v>
      </c>
      <c r="D20" s="28">
        <f ca="1"/>
        <v>0</v>
      </c>
      <c r="E20" s="28">
        <f ca="1"/>
        <v>0</v>
      </c>
      <c r="F20" s="28">
        <f ca="1"/>
        <v>0</v>
      </c>
      <c r="H20" s="28" t="s">
        <v>22</v>
      </c>
      <c r="I20" s="28">
        <f ca="1"/>
        <v>0</v>
      </c>
      <c r="J20" s="28">
        <f ca="1"/>
        <v>0</v>
      </c>
      <c r="K20" s="28">
        <f ca="1"/>
        <v>0</v>
      </c>
      <c r="L20" s="38"/>
      <c r="N20" s="37"/>
      <c r="O20" s="28" t="s">
        <v>22</v>
      </c>
      <c r="P20" s="28">
        <f ca="1"/>
        <v>0</v>
      </c>
      <c r="Q20" s="28">
        <f ca="1"/>
        <v>0</v>
      </c>
      <c r="R20" s="28">
        <f ca="1"/>
        <v>0</v>
      </c>
      <c r="T20" s="28" t="s">
        <v>22</v>
      </c>
      <c r="U20" s="28">
        <f ca="1"/>
        <v>0</v>
      </c>
      <c r="V20" s="28">
        <f ca="1"/>
        <v>0</v>
      </c>
      <c r="W20" s="28">
        <f ca="1"/>
        <v>0</v>
      </c>
      <c r="Y20" s="28" t="s">
        <v>22</v>
      </c>
      <c r="Z20" s="28">
        <f ca="1"/>
        <v>0</v>
      </c>
      <c r="AA20" s="28">
        <f ca="1"/>
        <v>0</v>
      </c>
      <c r="AB20" s="28">
        <f ca="1"/>
        <v>0</v>
      </c>
      <c r="AC20" s="38"/>
    </row>
    <row r="21" spans="2:29" ht="15" customHeight="1" x14ac:dyDescent="0.2">
      <c r="B21" s="37"/>
      <c r="C21" s="28" t="s">
        <v>23</v>
      </c>
      <c r="D21" s="28">
        <f ca="1"/>
        <v>0</v>
      </c>
      <c r="E21" s="28">
        <f ca="1"/>
        <v>0</v>
      </c>
      <c r="F21" s="28">
        <f ca="1"/>
        <v>0</v>
      </c>
      <c r="H21" s="28" t="s">
        <v>23</v>
      </c>
      <c r="I21" s="28">
        <f ca="1"/>
        <v>0</v>
      </c>
      <c r="J21" s="28">
        <f ca="1"/>
        <v>0</v>
      </c>
      <c r="K21" s="28">
        <f ca="1"/>
        <v>0</v>
      </c>
      <c r="L21" s="38"/>
      <c r="N21" s="37"/>
      <c r="O21" s="28" t="s">
        <v>23</v>
      </c>
      <c r="P21" s="28">
        <f ca="1"/>
        <v>0</v>
      </c>
      <c r="Q21" s="28">
        <f ca="1"/>
        <v>0</v>
      </c>
      <c r="R21" s="28">
        <f ca="1"/>
        <v>0</v>
      </c>
      <c r="S21" s="57"/>
      <c r="T21" s="28" t="s">
        <v>23</v>
      </c>
      <c r="U21" s="28">
        <f ca="1"/>
        <v>0</v>
      </c>
      <c r="V21" s="28">
        <f ca="1"/>
        <v>0</v>
      </c>
      <c r="W21" s="28">
        <f ca="1"/>
        <v>0</v>
      </c>
      <c r="Y21" s="28" t="s">
        <v>23</v>
      </c>
      <c r="Z21" s="28">
        <f ca="1"/>
        <v>0</v>
      </c>
      <c r="AA21" s="28">
        <f ca="1"/>
        <v>0</v>
      </c>
      <c r="AB21" s="28">
        <f ca="1"/>
        <v>0</v>
      </c>
      <c r="AC21" s="38"/>
    </row>
    <row r="22" spans="2:29" ht="15" customHeight="1" x14ac:dyDescent="0.2">
      <c r="B22" s="37"/>
      <c r="C22" s="51" t="s">
        <v>85</v>
      </c>
      <c r="D22" s="90">
        <f ca="1"/>
        <v>0</v>
      </c>
      <c r="E22" s="90">
        <f ca="1"/>
        <v>0</v>
      </c>
      <c r="F22" s="90">
        <f ca="1"/>
        <v>0</v>
      </c>
      <c r="H22" s="51" t="s">
        <v>85</v>
      </c>
      <c r="I22" s="90">
        <f ca="1"/>
        <v>0</v>
      </c>
      <c r="J22" s="90">
        <f ca="1"/>
        <v>0</v>
      </c>
      <c r="K22" s="90">
        <f ca="1"/>
        <v>0</v>
      </c>
      <c r="L22" s="38"/>
      <c r="N22" s="37"/>
      <c r="O22" s="51" t="s">
        <v>85</v>
      </c>
      <c r="P22" s="29">
        <f ca="1"/>
        <v>0</v>
      </c>
      <c r="Q22" s="29">
        <f ca="1"/>
        <v>0</v>
      </c>
      <c r="R22" s="29">
        <f ca="1"/>
        <v>0</v>
      </c>
      <c r="T22" s="51" t="s">
        <v>85</v>
      </c>
      <c r="U22" s="29">
        <f ca="1"/>
        <v>0</v>
      </c>
      <c r="V22" s="29">
        <f ca="1"/>
        <v>0</v>
      </c>
      <c r="W22" s="29">
        <f ca="1"/>
        <v>0</v>
      </c>
      <c r="Y22" s="51" t="s">
        <v>85</v>
      </c>
      <c r="Z22" s="29">
        <f ca="1"/>
        <v>0</v>
      </c>
      <c r="AA22" s="29">
        <f ca="1"/>
        <v>0</v>
      </c>
      <c r="AB22" s="29">
        <f ca="1"/>
        <v>0</v>
      </c>
      <c r="AC22" s="38"/>
    </row>
    <row r="23" spans="2:29" ht="15" customHeight="1" x14ac:dyDescent="0.2">
      <c r="B23" s="37"/>
      <c r="C23" s="28" t="s">
        <v>22</v>
      </c>
      <c r="D23" s="28">
        <f ca="1"/>
        <v>0</v>
      </c>
      <c r="E23" s="28">
        <f ca="1"/>
        <v>0</v>
      </c>
      <c r="F23" s="28">
        <f ca="1"/>
        <v>0</v>
      </c>
      <c r="H23" s="28" t="s">
        <v>22</v>
      </c>
      <c r="I23" s="28">
        <f ca="1"/>
        <v>0</v>
      </c>
      <c r="J23" s="28">
        <f ca="1"/>
        <v>0</v>
      </c>
      <c r="K23" s="28">
        <f ca="1"/>
        <v>0</v>
      </c>
      <c r="L23" s="38"/>
      <c r="N23" s="37"/>
      <c r="O23" s="28" t="s">
        <v>22</v>
      </c>
      <c r="P23" s="28">
        <f ca="1"/>
        <v>0</v>
      </c>
      <c r="Q23" s="28">
        <f ca="1"/>
        <v>0</v>
      </c>
      <c r="R23" s="28">
        <f ca="1"/>
        <v>0</v>
      </c>
      <c r="T23" s="28" t="s">
        <v>22</v>
      </c>
      <c r="U23" s="28">
        <f ca="1"/>
        <v>0</v>
      </c>
      <c r="V23" s="28">
        <f ca="1"/>
        <v>0</v>
      </c>
      <c r="W23" s="28">
        <f ca="1"/>
        <v>0</v>
      </c>
      <c r="Y23" s="28" t="s">
        <v>22</v>
      </c>
      <c r="Z23" s="28">
        <f ca="1"/>
        <v>0</v>
      </c>
      <c r="AA23" s="28">
        <f ca="1"/>
        <v>0</v>
      </c>
      <c r="AB23" s="28">
        <f ca="1"/>
        <v>0</v>
      </c>
      <c r="AC23" s="38"/>
    </row>
    <row r="24" spans="2:29" ht="15" customHeight="1" x14ac:dyDescent="0.2">
      <c r="B24" s="37"/>
      <c r="C24" s="28" t="s">
        <v>23</v>
      </c>
      <c r="D24" s="28">
        <f ca="1"/>
        <v>0</v>
      </c>
      <c r="E24" s="28">
        <f ca="1"/>
        <v>0</v>
      </c>
      <c r="F24" s="28">
        <f ca="1"/>
        <v>0</v>
      </c>
      <c r="H24" s="28" t="s">
        <v>23</v>
      </c>
      <c r="I24" s="28">
        <f ca="1"/>
        <v>0</v>
      </c>
      <c r="J24" s="28">
        <f ca="1"/>
        <v>0</v>
      </c>
      <c r="K24" s="28">
        <f ca="1"/>
        <v>0</v>
      </c>
      <c r="L24" s="38"/>
      <c r="N24" s="37"/>
      <c r="O24" s="28" t="s">
        <v>23</v>
      </c>
      <c r="P24" s="28">
        <f ca="1"/>
        <v>0</v>
      </c>
      <c r="Q24" s="28">
        <f ca="1"/>
        <v>0</v>
      </c>
      <c r="R24" s="28">
        <f ca="1"/>
        <v>0</v>
      </c>
      <c r="S24" s="57"/>
      <c r="T24" s="28" t="s">
        <v>23</v>
      </c>
      <c r="U24" s="28">
        <f ca="1"/>
        <v>0</v>
      </c>
      <c r="V24" s="28">
        <f ca="1"/>
        <v>0</v>
      </c>
      <c r="W24" s="28">
        <f ca="1"/>
        <v>0</v>
      </c>
      <c r="Y24" s="28" t="s">
        <v>23</v>
      </c>
      <c r="Z24" s="28">
        <f ca="1"/>
        <v>0</v>
      </c>
      <c r="AA24" s="28">
        <f ca="1"/>
        <v>0</v>
      </c>
      <c r="AB24" s="28">
        <f ca="1"/>
        <v>0</v>
      </c>
      <c r="AC24" s="38"/>
    </row>
    <row r="25" spans="2:29" ht="15" customHeight="1" x14ac:dyDescent="0.2">
      <c r="B25" s="37"/>
      <c r="C25" s="51" t="s">
        <v>24</v>
      </c>
      <c r="D25" s="90">
        <f ca="1"/>
        <v>0</v>
      </c>
      <c r="E25" s="90">
        <f ca="1"/>
        <v>0</v>
      </c>
      <c r="F25" s="90">
        <f ca="1"/>
        <v>0</v>
      </c>
      <c r="H25" s="51" t="s">
        <v>24</v>
      </c>
      <c r="I25" s="90">
        <f ca="1"/>
        <v>0</v>
      </c>
      <c r="J25" s="90">
        <f ca="1"/>
        <v>0</v>
      </c>
      <c r="K25" s="90">
        <f ca="1"/>
        <v>0</v>
      </c>
      <c r="L25" s="38"/>
      <c r="N25" s="37"/>
      <c r="O25" s="59" t="s">
        <v>24</v>
      </c>
      <c r="P25" s="29">
        <f ca="1"/>
        <v>0</v>
      </c>
      <c r="Q25" s="29">
        <f ca="1"/>
        <v>0</v>
      </c>
      <c r="R25" s="29">
        <f ca="1"/>
        <v>0</v>
      </c>
      <c r="T25" s="59" t="s">
        <v>24</v>
      </c>
      <c r="U25" s="29">
        <f ca="1"/>
        <v>0</v>
      </c>
      <c r="V25" s="29">
        <f ca="1"/>
        <v>0</v>
      </c>
      <c r="W25" s="29">
        <f ca="1"/>
        <v>0</v>
      </c>
      <c r="Y25" s="59" t="s">
        <v>24</v>
      </c>
      <c r="Z25" s="29">
        <f ca="1"/>
        <v>0</v>
      </c>
      <c r="AA25" s="29">
        <f ca="1"/>
        <v>0</v>
      </c>
      <c r="AB25" s="29">
        <f ca="1"/>
        <v>0</v>
      </c>
      <c r="AC25" s="38"/>
    </row>
    <row r="26" spans="2:29" ht="15" customHeight="1" x14ac:dyDescent="0.2">
      <c r="B26" s="37"/>
      <c r="C26" s="28" t="s">
        <v>22</v>
      </c>
      <c r="D26" s="28">
        <f ca="1"/>
        <v>0</v>
      </c>
      <c r="E26" s="28">
        <f ca="1"/>
        <v>0</v>
      </c>
      <c r="F26" s="28">
        <f ca="1"/>
        <v>0</v>
      </c>
      <c r="H26" s="28" t="s">
        <v>22</v>
      </c>
      <c r="I26" s="28">
        <f ca="1"/>
        <v>0</v>
      </c>
      <c r="J26" s="28">
        <f ca="1"/>
        <v>0</v>
      </c>
      <c r="K26" s="28">
        <f ca="1"/>
        <v>0</v>
      </c>
      <c r="L26" s="38"/>
      <c r="N26" s="37"/>
      <c r="O26" s="28" t="s">
        <v>22</v>
      </c>
      <c r="P26" s="28">
        <f ca="1"/>
        <v>0</v>
      </c>
      <c r="Q26" s="28">
        <f ca="1"/>
        <v>0</v>
      </c>
      <c r="R26" s="28">
        <f ca="1"/>
        <v>0</v>
      </c>
      <c r="T26" s="28" t="s">
        <v>22</v>
      </c>
      <c r="U26" s="28">
        <f ca="1"/>
        <v>0</v>
      </c>
      <c r="V26" s="28">
        <f ca="1"/>
        <v>0</v>
      </c>
      <c r="W26" s="28">
        <f ca="1"/>
        <v>0</v>
      </c>
      <c r="Y26" s="28" t="s">
        <v>22</v>
      </c>
      <c r="Z26" s="28">
        <f ca="1"/>
        <v>0</v>
      </c>
      <c r="AA26" s="28">
        <f ca="1"/>
        <v>0</v>
      </c>
      <c r="AB26" s="28">
        <f ca="1"/>
        <v>0</v>
      </c>
      <c r="AC26" s="38"/>
    </row>
    <row r="27" spans="2:29" ht="15" customHeight="1" x14ac:dyDescent="0.2">
      <c r="B27" s="37"/>
      <c r="C27" s="28" t="s">
        <v>23</v>
      </c>
      <c r="D27" s="28">
        <f ca="1"/>
        <v>0</v>
      </c>
      <c r="E27" s="28">
        <f ca="1"/>
        <v>0</v>
      </c>
      <c r="F27" s="28">
        <f ca="1"/>
        <v>0</v>
      </c>
      <c r="H27" s="28" t="s">
        <v>23</v>
      </c>
      <c r="I27" s="28">
        <f ca="1"/>
        <v>0</v>
      </c>
      <c r="J27" s="28">
        <f ca="1"/>
        <v>0</v>
      </c>
      <c r="K27" s="28">
        <f ca="1"/>
        <v>0</v>
      </c>
      <c r="L27" s="38"/>
      <c r="N27" s="37"/>
      <c r="O27" s="28" t="s">
        <v>23</v>
      </c>
      <c r="P27" s="28">
        <f ca="1"/>
        <v>0</v>
      </c>
      <c r="Q27" s="28">
        <f ca="1"/>
        <v>0</v>
      </c>
      <c r="R27" s="28">
        <f ca="1"/>
        <v>0</v>
      </c>
      <c r="T27" s="28" t="s">
        <v>23</v>
      </c>
      <c r="U27" s="28">
        <f ca="1"/>
        <v>0</v>
      </c>
      <c r="V27" s="28">
        <f ca="1"/>
        <v>0</v>
      </c>
      <c r="W27" s="28">
        <f ca="1"/>
        <v>0</v>
      </c>
      <c r="Y27" s="28" t="s">
        <v>23</v>
      </c>
      <c r="Z27" s="28">
        <f ca="1"/>
        <v>0</v>
      </c>
      <c r="AA27" s="28">
        <f ca="1"/>
        <v>0</v>
      </c>
      <c r="AB27" s="28">
        <f ca="1"/>
        <v>0</v>
      </c>
      <c r="AC27" s="38"/>
    </row>
    <row r="28" spans="2:29" ht="15" customHeight="1" x14ac:dyDescent="0.2">
      <c r="B28" s="37"/>
      <c r="C28" s="51" t="s">
        <v>25</v>
      </c>
      <c r="D28" s="90">
        <f ca="1"/>
        <v>0</v>
      </c>
      <c r="E28" s="90">
        <f ca="1"/>
        <v>0</v>
      </c>
      <c r="F28" s="90">
        <f ca="1"/>
        <v>0</v>
      </c>
      <c r="H28" s="51" t="s">
        <v>25</v>
      </c>
      <c r="I28" s="90">
        <f ca="1"/>
        <v>0</v>
      </c>
      <c r="J28" s="90">
        <f ca="1"/>
        <v>0</v>
      </c>
      <c r="K28" s="90">
        <f ca="1"/>
        <v>0</v>
      </c>
      <c r="L28" s="38"/>
      <c r="N28" s="37"/>
      <c r="O28" s="59" t="s">
        <v>25</v>
      </c>
      <c r="P28" s="29">
        <f ca="1"/>
        <v>0</v>
      </c>
      <c r="Q28" s="29">
        <f ca="1"/>
        <v>0</v>
      </c>
      <c r="R28" s="29">
        <f ca="1"/>
        <v>0</v>
      </c>
      <c r="T28" s="59" t="s">
        <v>25</v>
      </c>
      <c r="U28" s="29">
        <f ca="1"/>
        <v>0</v>
      </c>
      <c r="V28" s="29">
        <f ca="1"/>
        <v>0</v>
      </c>
      <c r="W28" s="29">
        <f ca="1"/>
        <v>0</v>
      </c>
      <c r="Y28" s="59" t="s">
        <v>25</v>
      </c>
      <c r="Z28" s="29">
        <f ca="1"/>
        <v>0</v>
      </c>
      <c r="AA28" s="29">
        <f ca="1"/>
        <v>0</v>
      </c>
      <c r="AB28" s="29">
        <f ca="1"/>
        <v>0</v>
      </c>
      <c r="AC28" s="38"/>
    </row>
    <row r="29" spans="2:29" ht="15" customHeight="1" x14ac:dyDescent="0.2">
      <c r="B29" s="37"/>
      <c r="C29" s="28" t="s">
        <v>22</v>
      </c>
      <c r="D29" s="28">
        <f ca="1"/>
        <v>0</v>
      </c>
      <c r="E29" s="28">
        <f ca="1"/>
        <v>0</v>
      </c>
      <c r="F29" s="28">
        <f ca="1"/>
        <v>0</v>
      </c>
      <c r="H29" s="28" t="s">
        <v>22</v>
      </c>
      <c r="I29" s="28">
        <f ca="1"/>
        <v>0</v>
      </c>
      <c r="J29" s="28">
        <f ca="1"/>
        <v>0</v>
      </c>
      <c r="K29" s="28">
        <f ca="1"/>
        <v>0</v>
      </c>
      <c r="L29" s="38"/>
      <c r="N29" s="37"/>
      <c r="O29" s="28" t="s">
        <v>22</v>
      </c>
      <c r="P29" s="28">
        <f ca="1"/>
        <v>0</v>
      </c>
      <c r="Q29" s="28">
        <f ca="1"/>
        <v>0</v>
      </c>
      <c r="R29" s="28">
        <f ca="1"/>
        <v>0</v>
      </c>
      <c r="T29" s="28" t="s">
        <v>22</v>
      </c>
      <c r="U29" s="28">
        <f ca="1"/>
        <v>0</v>
      </c>
      <c r="V29" s="28">
        <f ca="1"/>
        <v>0</v>
      </c>
      <c r="W29" s="28">
        <f ca="1"/>
        <v>0</v>
      </c>
      <c r="Y29" s="28" t="s">
        <v>22</v>
      </c>
      <c r="Z29" s="28">
        <f ca="1"/>
        <v>0</v>
      </c>
      <c r="AA29" s="28">
        <f ca="1"/>
        <v>0</v>
      </c>
      <c r="AB29" s="28">
        <f ca="1"/>
        <v>0</v>
      </c>
      <c r="AC29" s="38"/>
    </row>
    <row r="30" spans="2:29" ht="15" customHeight="1" x14ac:dyDescent="0.2">
      <c r="B30" s="37"/>
      <c r="C30" s="28" t="s">
        <v>23</v>
      </c>
      <c r="D30" s="28">
        <f ca="1"/>
        <v>0</v>
      </c>
      <c r="E30" s="28">
        <f ca="1"/>
        <v>0</v>
      </c>
      <c r="F30" s="28">
        <f ca="1"/>
        <v>0</v>
      </c>
      <c r="H30" s="28" t="s">
        <v>23</v>
      </c>
      <c r="I30" s="28">
        <f ca="1"/>
        <v>0</v>
      </c>
      <c r="J30" s="28">
        <f ca="1"/>
        <v>0</v>
      </c>
      <c r="K30" s="28">
        <f ca="1"/>
        <v>0</v>
      </c>
      <c r="L30" s="38"/>
      <c r="N30" s="37"/>
      <c r="O30" s="28" t="s">
        <v>23</v>
      </c>
      <c r="P30" s="28">
        <f ca="1"/>
        <v>0</v>
      </c>
      <c r="Q30" s="28">
        <f ca="1"/>
        <v>0</v>
      </c>
      <c r="R30" s="28">
        <f ca="1"/>
        <v>0</v>
      </c>
      <c r="T30" s="28" t="s">
        <v>23</v>
      </c>
      <c r="U30" s="28">
        <f ca="1"/>
        <v>0</v>
      </c>
      <c r="V30" s="28">
        <f ca="1"/>
        <v>0</v>
      </c>
      <c r="W30" s="28">
        <f ca="1"/>
        <v>0</v>
      </c>
      <c r="Y30" s="28" t="s">
        <v>23</v>
      </c>
      <c r="Z30" s="28">
        <f ca="1"/>
        <v>0</v>
      </c>
      <c r="AA30" s="28">
        <f ca="1"/>
        <v>0</v>
      </c>
      <c r="AB30" s="28">
        <f ca="1"/>
        <v>0</v>
      </c>
      <c r="AC30" s="38"/>
    </row>
    <row r="31" spans="2:29" ht="15" customHeight="1" x14ac:dyDescent="0.2">
      <c r="B31" s="37"/>
      <c r="C31" s="51" t="s">
        <v>26</v>
      </c>
      <c r="D31" s="90">
        <f ca="1"/>
        <v>0</v>
      </c>
      <c r="E31" s="90">
        <f ca="1"/>
        <v>0</v>
      </c>
      <c r="F31" s="90">
        <f ca="1"/>
        <v>0</v>
      </c>
      <c r="H31" s="51" t="s">
        <v>26</v>
      </c>
      <c r="I31" s="90">
        <f ca="1"/>
        <v>0</v>
      </c>
      <c r="J31" s="90">
        <f ca="1"/>
        <v>0</v>
      </c>
      <c r="K31" s="90">
        <f ca="1"/>
        <v>0</v>
      </c>
      <c r="L31" s="38"/>
      <c r="N31" s="37"/>
      <c r="O31" s="59" t="s">
        <v>26</v>
      </c>
      <c r="P31" s="29">
        <f ca="1"/>
        <v>0</v>
      </c>
      <c r="Q31" s="29">
        <f ca="1"/>
        <v>0</v>
      </c>
      <c r="R31" s="29">
        <f ca="1"/>
        <v>0</v>
      </c>
      <c r="T31" s="59" t="s">
        <v>26</v>
      </c>
      <c r="U31" s="29">
        <f ca="1"/>
        <v>0</v>
      </c>
      <c r="V31" s="29">
        <f ca="1"/>
        <v>0</v>
      </c>
      <c r="W31" s="29">
        <f ca="1"/>
        <v>0</v>
      </c>
      <c r="Y31" s="59" t="s">
        <v>26</v>
      </c>
      <c r="Z31" s="29">
        <f ca="1"/>
        <v>0</v>
      </c>
      <c r="AA31" s="29">
        <f ca="1"/>
        <v>0</v>
      </c>
      <c r="AB31" s="29">
        <f ca="1"/>
        <v>0</v>
      </c>
      <c r="AC31" s="38"/>
    </row>
    <row r="32" spans="2:29" ht="15" customHeight="1" x14ac:dyDescent="0.2">
      <c r="B32" s="37"/>
      <c r="C32" s="28" t="s">
        <v>22</v>
      </c>
      <c r="D32" s="28">
        <f ca="1"/>
        <v>0</v>
      </c>
      <c r="E32" s="28">
        <f ca="1"/>
        <v>0</v>
      </c>
      <c r="F32" s="28">
        <f ca="1"/>
        <v>0</v>
      </c>
      <c r="H32" s="28" t="s">
        <v>22</v>
      </c>
      <c r="I32" s="28">
        <f ca="1"/>
        <v>0</v>
      </c>
      <c r="J32" s="28">
        <f ca="1"/>
        <v>0</v>
      </c>
      <c r="K32" s="28">
        <f ca="1"/>
        <v>0</v>
      </c>
      <c r="L32" s="38"/>
      <c r="N32" s="37"/>
      <c r="O32" s="28" t="s">
        <v>22</v>
      </c>
      <c r="P32" s="28">
        <f ca="1"/>
        <v>0</v>
      </c>
      <c r="Q32" s="28">
        <f ca="1"/>
        <v>0</v>
      </c>
      <c r="R32" s="28">
        <f ca="1"/>
        <v>0</v>
      </c>
      <c r="T32" s="28" t="s">
        <v>22</v>
      </c>
      <c r="U32" s="28">
        <f ca="1"/>
        <v>0</v>
      </c>
      <c r="V32" s="28">
        <f ca="1"/>
        <v>0</v>
      </c>
      <c r="W32" s="28">
        <f ca="1"/>
        <v>0</v>
      </c>
      <c r="Y32" s="28" t="s">
        <v>22</v>
      </c>
      <c r="Z32" s="28">
        <f ca="1"/>
        <v>0</v>
      </c>
      <c r="AA32" s="28">
        <f ca="1"/>
        <v>0</v>
      </c>
      <c r="AB32" s="28">
        <f ca="1"/>
        <v>0</v>
      </c>
      <c r="AC32" s="38"/>
    </row>
    <row r="33" spans="2:29" ht="15" customHeight="1" x14ac:dyDescent="0.2">
      <c r="B33" s="37"/>
      <c r="C33" s="28" t="s">
        <v>23</v>
      </c>
      <c r="D33" s="28">
        <f ca="1"/>
        <v>0</v>
      </c>
      <c r="E33" s="28">
        <f ca="1"/>
        <v>0</v>
      </c>
      <c r="F33" s="28">
        <f ca="1"/>
        <v>0</v>
      </c>
      <c r="H33" s="28" t="s">
        <v>23</v>
      </c>
      <c r="I33" s="28">
        <f ca="1"/>
        <v>0</v>
      </c>
      <c r="J33" s="28">
        <f ca="1"/>
        <v>0</v>
      </c>
      <c r="K33" s="28">
        <f ca="1"/>
        <v>0</v>
      </c>
      <c r="L33" s="38"/>
      <c r="N33" s="37"/>
      <c r="O33" s="28" t="s">
        <v>23</v>
      </c>
      <c r="P33" s="28">
        <f ca="1"/>
        <v>0</v>
      </c>
      <c r="Q33" s="28">
        <f ca="1"/>
        <v>0</v>
      </c>
      <c r="R33" s="28">
        <f ca="1"/>
        <v>0</v>
      </c>
      <c r="T33" s="28" t="s">
        <v>23</v>
      </c>
      <c r="U33" s="28">
        <f ca="1"/>
        <v>0</v>
      </c>
      <c r="V33" s="28">
        <f ca="1"/>
        <v>0</v>
      </c>
      <c r="W33" s="28">
        <f ca="1"/>
        <v>0</v>
      </c>
      <c r="Y33" s="28" t="s">
        <v>23</v>
      </c>
      <c r="Z33" s="28">
        <f ca="1"/>
        <v>0</v>
      </c>
      <c r="AA33" s="28">
        <f ca="1"/>
        <v>0</v>
      </c>
      <c r="AB33" s="28">
        <f ca="1"/>
        <v>0</v>
      </c>
      <c r="AC33" s="38"/>
    </row>
    <row r="34" spans="2:29" ht="15" customHeight="1" x14ac:dyDescent="0.2">
      <c r="B34" s="37"/>
      <c r="C34" s="51" t="s">
        <v>27</v>
      </c>
      <c r="D34" s="90">
        <f ca="1"/>
        <v>0</v>
      </c>
      <c r="E34" s="90">
        <f ca="1"/>
        <v>0</v>
      </c>
      <c r="F34" s="90">
        <f ca="1"/>
        <v>0</v>
      </c>
      <c r="H34" s="51" t="s">
        <v>27</v>
      </c>
      <c r="I34" s="90">
        <f ca="1"/>
        <v>0</v>
      </c>
      <c r="J34" s="90">
        <f ca="1"/>
        <v>0</v>
      </c>
      <c r="K34" s="90">
        <f ca="1"/>
        <v>0</v>
      </c>
      <c r="L34" s="38"/>
      <c r="N34" s="37"/>
      <c r="O34" s="59" t="s">
        <v>27</v>
      </c>
      <c r="P34" s="29">
        <f ca="1"/>
        <v>0</v>
      </c>
      <c r="Q34" s="29">
        <f ca="1"/>
        <v>0</v>
      </c>
      <c r="R34" s="29">
        <f ca="1"/>
        <v>0</v>
      </c>
      <c r="T34" s="59" t="s">
        <v>27</v>
      </c>
      <c r="U34" s="29">
        <f ca="1"/>
        <v>0</v>
      </c>
      <c r="V34" s="29">
        <f ca="1"/>
        <v>0</v>
      </c>
      <c r="W34" s="29">
        <f ca="1"/>
        <v>0</v>
      </c>
      <c r="Y34" s="59" t="s">
        <v>27</v>
      </c>
      <c r="Z34" s="29">
        <f ca="1"/>
        <v>0</v>
      </c>
      <c r="AA34" s="29">
        <f ca="1"/>
        <v>0</v>
      </c>
      <c r="AB34" s="29">
        <f ca="1"/>
        <v>0</v>
      </c>
      <c r="AC34" s="38"/>
    </row>
    <row r="35" spans="2:29" ht="15" customHeight="1" x14ac:dyDescent="0.2">
      <c r="B35" s="37"/>
      <c r="C35" s="28" t="s">
        <v>22</v>
      </c>
      <c r="D35" s="28">
        <f ca="1"/>
        <v>0</v>
      </c>
      <c r="E35" s="28">
        <f ca="1"/>
        <v>0</v>
      </c>
      <c r="F35" s="28">
        <f ca="1"/>
        <v>0</v>
      </c>
      <c r="H35" s="28" t="s">
        <v>22</v>
      </c>
      <c r="I35" s="28">
        <f ca="1"/>
        <v>0</v>
      </c>
      <c r="J35" s="28">
        <f ca="1"/>
        <v>0</v>
      </c>
      <c r="K35" s="28">
        <f ca="1"/>
        <v>0</v>
      </c>
      <c r="L35" s="38"/>
      <c r="N35" s="37"/>
      <c r="O35" s="28" t="s">
        <v>22</v>
      </c>
      <c r="P35" s="28">
        <f ca="1"/>
        <v>0</v>
      </c>
      <c r="Q35" s="28">
        <f ca="1"/>
        <v>0</v>
      </c>
      <c r="R35" s="28">
        <f ca="1"/>
        <v>0</v>
      </c>
      <c r="T35" s="28" t="s">
        <v>22</v>
      </c>
      <c r="U35" s="28">
        <f ca="1"/>
        <v>0</v>
      </c>
      <c r="V35" s="28">
        <f ca="1"/>
        <v>0</v>
      </c>
      <c r="W35" s="28">
        <f ca="1"/>
        <v>0</v>
      </c>
      <c r="Y35" s="28" t="s">
        <v>22</v>
      </c>
      <c r="Z35" s="28">
        <f ca="1"/>
        <v>0</v>
      </c>
      <c r="AA35" s="28">
        <f ca="1"/>
        <v>0</v>
      </c>
      <c r="AB35" s="28">
        <f ca="1"/>
        <v>0</v>
      </c>
      <c r="AC35" s="38"/>
    </row>
    <row r="36" spans="2:29" ht="15" customHeight="1" x14ac:dyDescent="0.2">
      <c r="B36" s="37"/>
      <c r="C36" s="28" t="s">
        <v>23</v>
      </c>
      <c r="D36" s="28">
        <f ca="1"/>
        <v>0</v>
      </c>
      <c r="E36" s="28">
        <f ca="1"/>
        <v>0</v>
      </c>
      <c r="F36" s="28">
        <f ca="1"/>
        <v>0</v>
      </c>
      <c r="H36" s="28" t="s">
        <v>23</v>
      </c>
      <c r="I36" s="28">
        <f ca="1"/>
        <v>0</v>
      </c>
      <c r="J36" s="28">
        <f ca="1"/>
        <v>0</v>
      </c>
      <c r="K36" s="28">
        <f ca="1"/>
        <v>0</v>
      </c>
      <c r="L36" s="38"/>
      <c r="N36" s="37"/>
      <c r="O36" s="28" t="s">
        <v>23</v>
      </c>
      <c r="P36" s="28">
        <f ca="1"/>
        <v>0</v>
      </c>
      <c r="Q36" s="28">
        <f ca="1"/>
        <v>0</v>
      </c>
      <c r="R36" s="28">
        <f ca="1"/>
        <v>0</v>
      </c>
      <c r="T36" s="28" t="s">
        <v>23</v>
      </c>
      <c r="U36" s="28">
        <f ca="1"/>
        <v>0</v>
      </c>
      <c r="V36" s="28">
        <f ca="1"/>
        <v>0</v>
      </c>
      <c r="W36" s="28">
        <f ca="1"/>
        <v>0</v>
      </c>
      <c r="Y36" s="28" t="s">
        <v>23</v>
      </c>
      <c r="Z36" s="28">
        <f ca="1"/>
        <v>0</v>
      </c>
      <c r="AA36" s="28">
        <f ca="1"/>
        <v>0</v>
      </c>
      <c r="AB36" s="28">
        <f ca="1"/>
        <v>0</v>
      </c>
      <c r="AC36" s="38"/>
    </row>
    <row r="37" spans="2:29" ht="15" customHeight="1" x14ac:dyDescent="0.2">
      <c r="B37" s="37"/>
      <c r="C37" s="51" t="s">
        <v>28</v>
      </c>
      <c r="D37" s="90">
        <f ca="1"/>
        <v>0</v>
      </c>
      <c r="E37" s="90">
        <f ca="1"/>
        <v>0</v>
      </c>
      <c r="F37" s="90">
        <f ca="1"/>
        <v>0</v>
      </c>
      <c r="H37" s="51" t="s">
        <v>28</v>
      </c>
      <c r="I37" s="90">
        <f ca="1"/>
        <v>0</v>
      </c>
      <c r="J37" s="90">
        <f ca="1"/>
        <v>0</v>
      </c>
      <c r="K37" s="90">
        <f ca="1"/>
        <v>0</v>
      </c>
      <c r="L37" s="38"/>
      <c r="N37" s="37"/>
      <c r="O37" s="59" t="s">
        <v>28</v>
      </c>
      <c r="P37" s="29">
        <f ca="1"/>
        <v>0</v>
      </c>
      <c r="Q37" s="29">
        <f ca="1"/>
        <v>0</v>
      </c>
      <c r="R37" s="29">
        <f ca="1"/>
        <v>0</v>
      </c>
      <c r="T37" s="59" t="s">
        <v>28</v>
      </c>
      <c r="U37" s="29">
        <f ca="1"/>
        <v>0</v>
      </c>
      <c r="V37" s="29">
        <f ca="1"/>
        <v>0</v>
      </c>
      <c r="W37" s="29">
        <f ca="1"/>
        <v>0</v>
      </c>
      <c r="Y37" s="59" t="s">
        <v>28</v>
      </c>
      <c r="Z37" s="29">
        <f ca="1"/>
        <v>0</v>
      </c>
      <c r="AA37" s="29">
        <f ca="1"/>
        <v>0</v>
      </c>
      <c r="AB37" s="29">
        <f ca="1"/>
        <v>0</v>
      </c>
      <c r="AC37" s="38"/>
    </row>
    <row r="38" spans="2:29" ht="15" customHeight="1" x14ac:dyDescent="0.2">
      <c r="B38" s="37"/>
      <c r="C38" s="28" t="s">
        <v>22</v>
      </c>
      <c r="D38" s="28">
        <f ca="1"/>
        <v>0</v>
      </c>
      <c r="E38" s="28">
        <f ca="1"/>
        <v>0</v>
      </c>
      <c r="F38" s="28">
        <f ca="1"/>
        <v>0</v>
      </c>
      <c r="H38" s="28" t="s">
        <v>22</v>
      </c>
      <c r="I38" s="28">
        <f ca="1"/>
        <v>0</v>
      </c>
      <c r="J38" s="28">
        <f ca="1"/>
        <v>0</v>
      </c>
      <c r="K38" s="28">
        <f ca="1"/>
        <v>0</v>
      </c>
      <c r="L38" s="38"/>
      <c r="N38" s="37"/>
      <c r="O38" s="28" t="s">
        <v>22</v>
      </c>
      <c r="P38" s="28">
        <f ca="1"/>
        <v>0</v>
      </c>
      <c r="Q38" s="28">
        <f ca="1"/>
        <v>0</v>
      </c>
      <c r="R38" s="28">
        <f ca="1"/>
        <v>0</v>
      </c>
      <c r="T38" s="28" t="s">
        <v>22</v>
      </c>
      <c r="U38" s="28">
        <f ca="1"/>
        <v>0</v>
      </c>
      <c r="V38" s="28">
        <f ca="1"/>
        <v>0</v>
      </c>
      <c r="W38" s="28">
        <f ca="1"/>
        <v>0</v>
      </c>
      <c r="Y38" s="28" t="s">
        <v>22</v>
      </c>
      <c r="Z38" s="28">
        <f ca="1"/>
        <v>0</v>
      </c>
      <c r="AA38" s="28">
        <f ca="1"/>
        <v>0</v>
      </c>
      <c r="AB38" s="28">
        <f ca="1"/>
        <v>0</v>
      </c>
      <c r="AC38" s="38"/>
    </row>
    <row r="39" spans="2:29" ht="15" customHeight="1" x14ac:dyDescent="0.2">
      <c r="B39" s="37"/>
      <c r="C39" s="28" t="s">
        <v>23</v>
      </c>
      <c r="D39" s="28">
        <f ca="1"/>
        <v>0</v>
      </c>
      <c r="E39" s="28">
        <f ca="1"/>
        <v>0</v>
      </c>
      <c r="F39" s="28">
        <f ca="1"/>
        <v>0</v>
      </c>
      <c r="H39" s="28" t="s">
        <v>23</v>
      </c>
      <c r="I39" s="28">
        <f ca="1"/>
        <v>0</v>
      </c>
      <c r="J39" s="28">
        <f ca="1"/>
        <v>0</v>
      </c>
      <c r="K39" s="28">
        <f ca="1"/>
        <v>0</v>
      </c>
      <c r="L39" s="38"/>
      <c r="N39" s="37"/>
      <c r="O39" s="28" t="s">
        <v>23</v>
      </c>
      <c r="P39" s="28">
        <f ca="1"/>
        <v>0</v>
      </c>
      <c r="Q39" s="28">
        <f ca="1"/>
        <v>0</v>
      </c>
      <c r="R39" s="28">
        <f ca="1"/>
        <v>0</v>
      </c>
      <c r="T39" s="28" t="s">
        <v>23</v>
      </c>
      <c r="U39" s="28">
        <f ca="1"/>
        <v>0</v>
      </c>
      <c r="V39" s="28">
        <f ca="1"/>
        <v>0</v>
      </c>
      <c r="W39" s="28">
        <f ca="1"/>
        <v>0</v>
      </c>
      <c r="Y39" s="28" t="s">
        <v>23</v>
      </c>
      <c r="Z39" s="28">
        <f ca="1"/>
        <v>0</v>
      </c>
      <c r="AA39" s="28">
        <f ca="1"/>
        <v>0</v>
      </c>
      <c r="AB39" s="28">
        <f ca="1"/>
        <v>0</v>
      </c>
      <c r="AC39" s="38"/>
    </row>
    <row r="40" spans="2:29" ht="15" customHeight="1" x14ac:dyDescent="0.2">
      <c r="B40" s="37"/>
      <c r="C40" s="91" t="s">
        <v>21</v>
      </c>
      <c r="D40" s="92">
        <f ca="1"/>
        <v>0</v>
      </c>
      <c r="E40" s="92">
        <f ca="1"/>
        <v>0</v>
      </c>
      <c r="F40" s="92">
        <f ca="1"/>
        <v>0</v>
      </c>
      <c r="H40" s="91" t="s">
        <v>21</v>
      </c>
      <c r="I40" s="92">
        <f ca="1"/>
        <v>0</v>
      </c>
      <c r="J40" s="92">
        <f ca="1"/>
        <v>0</v>
      </c>
      <c r="K40" s="92">
        <f ca="1"/>
        <v>0</v>
      </c>
      <c r="L40" s="38"/>
      <c r="N40" s="37"/>
      <c r="O40" s="62" t="s">
        <v>21</v>
      </c>
      <c r="P40" s="30">
        <f ca="1"/>
        <v>0</v>
      </c>
      <c r="Q40" s="30">
        <f ca="1"/>
        <v>0</v>
      </c>
      <c r="R40" s="30">
        <f ca="1"/>
        <v>0</v>
      </c>
      <c r="T40" s="62" t="s">
        <v>21</v>
      </c>
      <c r="U40" s="30">
        <f ca="1"/>
        <v>0</v>
      </c>
      <c r="V40" s="30">
        <f ca="1"/>
        <v>0</v>
      </c>
      <c r="W40" s="30">
        <f ca="1"/>
        <v>0</v>
      </c>
      <c r="Y40" s="62" t="s">
        <v>21</v>
      </c>
      <c r="Z40" s="30">
        <f ca="1"/>
        <v>0</v>
      </c>
      <c r="AA40" s="30">
        <f ca="1"/>
        <v>0</v>
      </c>
      <c r="AB40" s="30">
        <f ca="1"/>
        <v>0</v>
      </c>
      <c r="AC40" s="38"/>
    </row>
    <row r="41" spans="2:29" ht="15" thickBot="1" x14ac:dyDescent="0.25">
      <c r="B41" s="67"/>
      <c r="C41" s="68"/>
      <c r="D41" s="68"/>
      <c r="E41" s="68"/>
      <c r="F41" s="68"/>
      <c r="G41" s="68"/>
      <c r="H41" s="68"/>
      <c r="I41" s="68"/>
      <c r="J41" s="68"/>
      <c r="K41" s="68"/>
      <c r="L41" s="69"/>
      <c r="N41" s="67"/>
      <c r="O41" s="68"/>
      <c r="P41" s="68"/>
      <c r="Q41" s="68"/>
      <c r="R41" s="68"/>
      <c r="S41" s="68"/>
      <c r="T41" s="68"/>
      <c r="U41" s="68"/>
      <c r="V41" s="68"/>
      <c r="W41" s="68"/>
      <c r="X41" s="68"/>
      <c r="Y41" s="68"/>
      <c r="Z41" s="68"/>
      <c r="AA41" s="68"/>
      <c r="AB41" s="68"/>
      <c r="AC41" s="69"/>
    </row>
    <row r="44" spans="2:29" ht="17" thickBot="1" x14ac:dyDescent="0.25">
      <c r="C44" s="131" t="s">
        <v>77</v>
      </c>
      <c r="D44" s="131"/>
      <c r="E44" s="131"/>
      <c r="F44" s="131"/>
    </row>
    <row r="45" spans="2:29" ht="45" customHeight="1" x14ac:dyDescent="0.2">
      <c r="C45" s="93"/>
      <c r="D45" s="103" t="s">
        <v>0</v>
      </c>
      <c r="E45" s="104" t="s">
        <v>1</v>
      </c>
      <c r="F45" s="105" t="s">
        <v>3</v>
      </c>
      <c r="G45" s="106" t="s">
        <v>4</v>
      </c>
    </row>
    <row r="46" spans="2:29" s="60" customFormat="1" ht="15" x14ac:dyDescent="0.2">
      <c r="C46" s="94" t="s">
        <v>24</v>
      </c>
      <c r="D46" s="35">
        <f ca="1">$F$25</f>
        <v>0</v>
      </c>
      <c r="E46" s="35">
        <f ca="1">SUM($K$25,$R$25)</f>
        <v>0</v>
      </c>
      <c r="F46" s="35">
        <f ca="1">$W$25</f>
        <v>0</v>
      </c>
      <c r="G46" s="36">
        <f ca="1">$AB$25</f>
        <v>0</v>
      </c>
    </row>
    <row r="47" spans="2:29" ht="15" x14ac:dyDescent="0.2">
      <c r="C47" s="95" t="s">
        <v>29</v>
      </c>
      <c r="D47" s="31">
        <f ca="1">SUM($F$21,$F$30,$F$33,$F$39)</f>
        <v>0</v>
      </c>
      <c r="E47" s="31">
        <f ca="1">SUM($R$21,$R$30,$R$33,$R$39)</f>
        <v>0</v>
      </c>
      <c r="F47" s="31">
        <f ca="1">SUM($W$21,$W$30,$W$33,$W$39)</f>
        <v>0</v>
      </c>
      <c r="G47" s="32">
        <f ca="1">SUM($AB$21,$AB$30,$AB$33,$AB$39)</f>
        <v>0</v>
      </c>
    </row>
    <row r="48" spans="2:29" ht="15" x14ac:dyDescent="0.2">
      <c r="C48" s="95" t="s">
        <v>30</v>
      </c>
      <c r="D48" s="33">
        <f ca="1">SUM($D$21,$D$30,$D$33,$D$39)</f>
        <v>0</v>
      </c>
      <c r="E48" s="33">
        <f ca="1">SUM($I$21,$I$30,$I$33,$I$39,$P$21,$P$30,$P$33,$P$39)</f>
        <v>0</v>
      </c>
      <c r="F48" s="33">
        <f ca="1">SUM($U$21,$U$30,$U$33,$U$39)</f>
        <v>0</v>
      </c>
      <c r="G48" s="34">
        <f ca="1">SUM($Z$21,$Z$30,$Z$33,$Z$39)</f>
        <v>0</v>
      </c>
    </row>
    <row r="49" spans="3:7" ht="15" x14ac:dyDescent="0.2">
      <c r="C49" s="95" t="s">
        <v>31</v>
      </c>
      <c r="D49" s="31">
        <f ca="1">SUM($D$28,$D$31)</f>
        <v>0</v>
      </c>
      <c r="E49" s="31">
        <f ca="1">SUM($I$28,$I$31,$P$28,$P$31)</f>
        <v>0</v>
      </c>
      <c r="F49" s="31">
        <f ca="1">SUM($U$28,$U$31)</f>
        <v>0</v>
      </c>
      <c r="G49" s="32">
        <f ca="1">SUM($Z$28,$Z$31)</f>
        <v>0</v>
      </c>
    </row>
    <row r="50" spans="3:7" ht="15" x14ac:dyDescent="0.2">
      <c r="C50" s="95" t="s">
        <v>32</v>
      </c>
      <c r="D50" s="33">
        <f ca="1">SUM($F$21,$F$28,$F$31,$F$39)</f>
        <v>0</v>
      </c>
      <c r="E50" s="33">
        <f ca="1">SUM($R$21,$R$28,$R$31,$R$39)</f>
        <v>0</v>
      </c>
      <c r="F50" s="33">
        <f ca="1">SUM($W$21,$W$28,$W$31,$W$39)</f>
        <v>0</v>
      </c>
      <c r="G50" s="34">
        <f ca="1">SUM($AB$21,$AB$28,$AB$31,$AB$39)</f>
        <v>0</v>
      </c>
    </row>
    <row r="51" spans="3:7" ht="15" x14ac:dyDescent="0.2">
      <c r="C51" s="95" t="s">
        <v>33</v>
      </c>
      <c r="D51" s="31">
        <f ca="1">SUM($F$34,$F$37)</f>
        <v>0</v>
      </c>
      <c r="E51" s="31">
        <f ca="1">SUM($R$34,$R$37)</f>
        <v>0</v>
      </c>
      <c r="F51" s="31">
        <f ca="1">SUM($W$34,$W$37)</f>
        <v>0</v>
      </c>
      <c r="G51" s="32">
        <f ca="1">SUM($AB$34,$AB$37)</f>
        <v>0</v>
      </c>
    </row>
    <row r="52" spans="3:7" ht="15" x14ac:dyDescent="0.2">
      <c r="C52" s="95" t="s">
        <v>83</v>
      </c>
      <c r="D52" s="33">
        <f ca="1">$F$19</f>
        <v>0</v>
      </c>
      <c r="E52" s="33">
        <f ca="1">$R$19</f>
        <v>0</v>
      </c>
      <c r="F52" s="33">
        <f ca="1">$W$19</f>
        <v>0</v>
      </c>
      <c r="G52" s="34">
        <f ca="1">$AB$19</f>
        <v>0</v>
      </c>
    </row>
    <row r="53" spans="3:7" ht="15" x14ac:dyDescent="0.2">
      <c r="C53" s="95" t="s">
        <v>84</v>
      </c>
      <c r="D53" s="31">
        <f ca="1">$F$22</f>
        <v>0</v>
      </c>
      <c r="E53" s="31">
        <f ca="1">$R$22</f>
        <v>0</v>
      </c>
      <c r="F53" s="31">
        <f ca="1">$W$22</f>
        <v>0</v>
      </c>
      <c r="G53" s="32">
        <f ca="1">$AB$22</f>
        <v>0</v>
      </c>
    </row>
    <row r="54" spans="3:7" ht="16" thickBot="1" x14ac:dyDescent="0.25">
      <c r="C54" s="96" t="s">
        <v>34</v>
      </c>
      <c r="D54" s="107">
        <f ca="1">$F$40</f>
        <v>0</v>
      </c>
      <c r="E54" s="107">
        <f ca="1">$R$40</f>
        <v>0</v>
      </c>
      <c r="F54" s="107">
        <f ca="1">$W$40</f>
        <v>0</v>
      </c>
      <c r="G54" s="108">
        <f ca="1">$AB$40</f>
        <v>0</v>
      </c>
    </row>
  </sheetData>
  <sheetProtection sheet="1" objects="1" scenarios="1"/>
  <mergeCells count="44">
    <mergeCell ref="Y16:AB16"/>
    <mergeCell ref="C44:F44"/>
    <mergeCell ref="R14:T14"/>
    <mergeCell ref="U14:X14"/>
    <mergeCell ref="C16:F16"/>
    <mergeCell ref="H16:K16"/>
    <mergeCell ref="O16:R16"/>
    <mergeCell ref="T16:W16"/>
    <mergeCell ref="D12:G12"/>
    <mergeCell ref="H12:I12"/>
    <mergeCell ref="D13:G13"/>
    <mergeCell ref="H13:I13"/>
    <mergeCell ref="D14:G14"/>
    <mergeCell ref="H14:I14"/>
    <mergeCell ref="D10:G10"/>
    <mergeCell ref="H10:I10"/>
    <mergeCell ref="R10:T10"/>
    <mergeCell ref="U10:X10"/>
    <mergeCell ref="D11:G11"/>
    <mergeCell ref="H11:I11"/>
    <mergeCell ref="R11:T11"/>
    <mergeCell ref="U11:X11"/>
    <mergeCell ref="D8:G8"/>
    <mergeCell ref="H8:I8"/>
    <mergeCell ref="R8:T8"/>
    <mergeCell ref="U8:X8"/>
    <mergeCell ref="D9:G9"/>
    <mergeCell ref="H9:I9"/>
    <mergeCell ref="R9:T9"/>
    <mergeCell ref="U9:X9"/>
    <mergeCell ref="D6:G6"/>
    <mergeCell ref="H6:I6"/>
    <mergeCell ref="R6:T6"/>
    <mergeCell ref="U6:X6"/>
    <mergeCell ref="D7:G7"/>
    <mergeCell ref="H7:I7"/>
    <mergeCell ref="R7:T7"/>
    <mergeCell ref="U7:X7"/>
    <mergeCell ref="D3:I3"/>
    <mergeCell ref="R3:X3"/>
    <mergeCell ref="D5:G5"/>
    <mergeCell ref="H5:I5"/>
    <mergeCell ref="R5:T5"/>
    <mergeCell ref="U5:X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FAB0-FDCC-6241-8AD1-FC188F6721D0}">
  <sheetPr>
    <tabColor theme="4"/>
  </sheetPr>
  <dimension ref="B1:AJ56"/>
  <sheetViews>
    <sheetView tabSelected="1" topLeftCell="A8" zoomScale="90" zoomScaleNormal="90" workbookViewId="0">
      <selection activeCell="G53" sqref="G53"/>
    </sheetView>
  </sheetViews>
  <sheetFormatPr baseColWidth="10" defaultColWidth="8.6640625" defaultRowHeight="14" x14ac:dyDescent="0.2"/>
  <cols>
    <col min="1" max="1" width="3.83203125" style="28" customWidth="1"/>
    <col min="2" max="2" width="2.6640625" style="28" customWidth="1"/>
    <col min="3" max="3" width="24.83203125" style="28" customWidth="1"/>
    <col min="4" max="4" width="12.83203125" style="28" customWidth="1"/>
    <col min="5" max="5" width="9.6640625" style="28" customWidth="1"/>
    <col min="6" max="6" width="11" style="28" customWidth="1"/>
    <col min="7" max="7" width="10.1640625" style="28" customWidth="1"/>
    <col min="8" max="8" width="20" style="28" customWidth="1"/>
    <col min="9" max="11" width="8.33203125" style="28" customWidth="1"/>
    <col min="12" max="12" width="2.6640625" style="28" customWidth="1"/>
    <col min="13" max="13" width="4.83203125" style="28" customWidth="1"/>
    <col min="14" max="14" width="2.6640625" style="28" customWidth="1"/>
    <col min="15" max="15" width="20" style="28" customWidth="1"/>
    <col min="16" max="21" width="8.6640625" style="28" customWidth="1"/>
    <col min="22" max="22" width="0.6640625" style="28" customWidth="1"/>
    <col min="23" max="28" width="8.6640625" style="28" customWidth="1"/>
    <col min="29" max="29" width="0.6640625" style="28" customWidth="1"/>
    <col min="30" max="35" width="8.6640625" style="28" customWidth="1"/>
    <col min="36" max="36" width="2.6640625" style="28" customWidth="1"/>
    <col min="37" max="38" width="8.6640625" style="28"/>
    <col min="39" max="39" width="8.6640625" style="28" customWidth="1"/>
    <col min="40" max="16384" width="8.6640625" style="28"/>
  </cols>
  <sheetData>
    <row r="1" spans="2:36" ht="15" thickBot="1" x14ac:dyDescent="0.25"/>
    <row r="2" spans="2:36" x14ac:dyDescent="0.2">
      <c r="B2" s="99"/>
      <c r="C2" s="100"/>
      <c r="D2" s="100"/>
      <c r="E2" s="100"/>
      <c r="F2" s="100"/>
      <c r="G2" s="100"/>
      <c r="H2" s="100"/>
      <c r="I2" s="100"/>
      <c r="J2" s="100"/>
      <c r="K2" s="100"/>
      <c r="L2" s="101"/>
      <c r="N2" s="99"/>
      <c r="O2" s="100"/>
      <c r="P2" s="100"/>
      <c r="Q2" s="100"/>
      <c r="R2" s="100"/>
      <c r="S2" s="100"/>
      <c r="T2" s="100"/>
      <c r="U2" s="100"/>
      <c r="V2" s="100"/>
      <c r="W2" s="100"/>
      <c r="X2" s="100"/>
      <c r="Y2" s="100"/>
      <c r="Z2" s="100"/>
      <c r="AA2" s="100"/>
      <c r="AB2" s="100"/>
      <c r="AC2" s="100"/>
      <c r="AD2" s="100"/>
      <c r="AE2" s="100"/>
      <c r="AF2" s="100"/>
      <c r="AG2" s="100"/>
      <c r="AH2" s="100"/>
      <c r="AI2" s="100"/>
      <c r="AJ2" s="101"/>
    </row>
    <row r="3" spans="2:36" ht="24.5" customHeight="1" x14ac:dyDescent="0.2">
      <c r="B3" s="37"/>
      <c r="D3" s="125" t="s">
        <v>58</v>
      </c>
      <c r="E3" s="125"/>
      <c r="F3" s="125"/>
      <c r="G3" s="125"/>
      <c r="H3" s="125"/>
      <c r="I3" s="125"/>
      <c r="L3" s="38"/>
      <c r="N3" s="37"/>
      <c r="T3" s="125" t="s">
        <v>59</v>
      </c>
      <c r="U3" s="125"/>
      <c r="V3" s="125"/>
      <c r="W3" s="125"/>
      <c r="X3" s="125"/>
      <c r="Y3" s="125"/>
      <c r="Z3" s="125"/>
      <c r="AA3" s="125"/>
      <c r="AB3" s="125"/>
      <c r="AJ3" s="38"/>
    </row>
    <row r="4" spans="2:36" ht="3" customHeight="1" x14ac:dyDescent="0.2">
      <c r="B4" s="37"/>
      <c r="D4" s="42"/>
      <c r="E4" s="42"/>
      <c r="F4" s="42"/>
      <c r="G4" s="42"/>
      <c r="H4" s="42"/>
      <c r="I4" s="42"/>
      <c r="L4" s="38"/>
      <c r="N4" s="37"/>
      <c r="T4" s="42"/>
      <c r="U4" s="42"/>
      <c r="V4" s="42"/>
      <c r="W4" s="42"/>
      <c r="X4" s="42"/>
      <c r="Y4" s="42"/>
      <c r="AJ4" s="38"/>
    </row>
    <row r="5" spans="2:36" ht="15" customHeight="1" x14ac:dyDescent="0.2">
      <c r="B5" s="37"/>
      <c r="D5" s="126" t="s">
        <v>5</v>
      </c>
      <c r="E5" s="126"/>
      <c r="F5" s="126"/>
      <c r="G5" s="126"/>
      <c r="H5" s="127" t="s">
        <v>60</v>
      </c>
      <c r="I5" s="127"/>
      <c r="L5" s="38"/>
      <c r="N5" s="37"/>
      <c r="T5" s="126" t="s">
        <v>5</v>
      </c>
      <c r="U5" s="126"/>
      <c r="V5" s="126"/>
      <c r="W5" s="126"/>
      <c r="X5" s="126"/>
      <c r="Y5" s="127" t="s">
        <v>38</v>
      </c>
      <c r="Z5" s="127"/>
      <c r="AA5" s="127"/>
      <c r="AB5" s="127"/>
      <c r="AJ5" s="38"/>
    </row>
    <row r="6" spans="2:36" ht="15" customHeight="1" x14ac:dyDescent="0.2">
      <c r="B6" s="37"/>
      <c r="D6" s="126" t="s">
        <v>7</v>
      </c>
      <c r="E6" s="126"/>
      <c r="F6" s="126"/>
      <c r="G6" s="126"/>
      <c r="H6" s="127" t="s">
        <v>8</v>
      </c>
      <c r="I6" s="127"/>
      <c r="L6" s="38"/>
      <c r="N6" s="37"/>
      <c r="T6" s="126" t="s">
        <v>7</v>
      </c>
      <c r="U6" s="126"/>
      <c r="V6" s="126"/>
      <c r="W6" s="126"/>
      <c r="X6" s="126"/>
      <c r="Y6" s="127" t="s">
        <v>8</v>
      </c>
      <c r="Z6" s="127"/>
      <c r="AA6" s="127"/>
      <c r="AB6" s="127"/>
      <c r="AJ6" s="38"/>
    </row>
    <row r="7" spans="2:36" ht="15" customHeight="1" x14ac:dyDescent="0.2">
      <c r="B7" s="37"/>
      <c r="D7" s="126" t="s">
        <v>9</v>
      </c>
      <c r="E7" s="126"/>
      <c r="F7" s="126"/>
      <c r="G7" s="126"/>
      <c r="H7" s="127" t="s">
        <v>61</v>
      </c>
      <c r="I7" s="127"/>
      <c r="L7" s="38"/>
      <c r="N7" s="37"/>
      <c r="T7" s="126" t="s">
        <v>9</v>
      </c>
      <c r="U7" s="126"/>
      <c r="V7" s="126"/>
      <c r="W7" s="126"/>
      <c r="X7" s="126"/>
      <c r="Y7" s="127" t="s">
        <v>40</v>
      </c>
      <c r="Z7" s="127"/>
      <c r="AA7" s="127"/>
      <c r="AB7" s="127"/>
      <c r="AJ7" s="38"/>
    </row>
    <row r="8" spans="2:36" ht="15" customHeight="1" x14ac:dyDescent="0.2">
      <c r="B8" s="37"/>
      <c r="D8" s="126" t="s">
        <v>88</v>
      </c>
      <c r="E8" s="126"/>
      <c r="F8" s="126"/>
      <c r="G8" s="126"/>
      <c r="H8" s="127" t="s">
        <v>89</v>
      </c>
      <c r="I8" s="127"/>
      <c r="L8" s="38"/>
      <c r="N8" s="37"/>
      <c r="T8" s="126" t="s">
        <v>88</v>
      </c>
      <c r="U8" s="126"/>
      <c r="V8" s="126"/>
      <c r="W8" s="126"/>
      <c r="X8" s="126"/>
      <c r="Y8" s="127" t="s">
        <v>87</v>
      </c>
      <c r="Z8" s="127"/>
      <c r="AA8" s="127"/>
      <c r="AB8" s="127"/>
      <c r="AJ8" s="38"/>
    </row>
    <row r="9" spans="2:36" ht="15" customHeight="1" x14ac:dyDescent="0.2">
      <c r="B9" s="37"/>
      <c r="D9" s="126" t="s">
        <v>11</v>
      </c>
      <c r="E9" s="126"/>
      <c r="F9" s="126"/>
      <c r="G9" s="126"/>
      <c r="H9" s="127" t="s">
        <v>17</v>
      </c>
      <c r="I9" s="127"/>
      <c r="L9" s="38"/>
      <c r="N9" s="37"/>
      <c r="T9" s="126" t="s">
        <v>11</v>
      </c>
      <c r="U9" s="126"/>
      <c r="V9" s="126"/>
      <c r="W9" s="126"/>
      <c r="X9" s="126"/>
      <c r="Y9" s="127" t="s">
        <v>62</v>
      </c>
      <c r="Z9" s="127"/>
      <c r="AA9" s="127"/>
      <c r="AB9" s="127"/>
      <c r="AJ9" s="38"/>
    </row>
    <row r="10" spans="2:36" ht="15" customHeight="1" x14ac:dyDescent="0.2">
      <c r="B10" s="37"/>
      <c r="D10" s="126" t="s">
        <v>13</v>
      </c>
      <c r="E10" s="126"/>
      <c r="F10" s="126"/>
      <c r="G10" s="126"/>
      <c r="H10" s="127" t="s">
        <v>63</v>
      </c>
      <c r="I10" s="127"/>
      <c r="L10" s="38"/>
      <c r="N10" s="37"/>
      <c r="T10" s="126" t="s">
        <v>13</v>
      </c>
      <c r="U10" s="126"/>
      <c r="V10" s="126"/>
      <c r="W10" s="126"/>
      <c r="X10" s="126"/>
      <c r="Y10" s="127" t="s">
        <v>64</v>
      </c>
      <c r="Z10" s="127"/>
      <c r="AA10" s="127"/>
      <c r="AB10" s="127"/>
      <c r="AJ10" s="38"/>
    </row>
    <row r="11" spans="2:36" ht="15" customHeight="1" x14ac:dyDescent="0.2">
      <c r="B11" s="37"/>
      <c r="D11" s="126" t="s">
        <v>65</v>
      </c>
      <c r="E11" s="126"/>
      <c r="F11" s="126"/>
      <c r="G11" s="126"/>
      <c r="H11" s="127" t="s">
        <v>66</v>
      </c>
      <c r="I11" s="127"/>
      <c r="L11" s="38"/>
      <c r="N11" s="37"/>
      <c r="T11" s="126" t="s">
        <v>42</v>
      </c>
      <c r="U11" s="126"/>
      <c r="V11" s="126"/>
      <c r="W11" s="126"/>
      <c r="X11" s="126"/>
      <c r="Y11" s="127" t="s">
        <v>39</v>
      </c>
      <c r="Z11" s="127"/>
      <c r="AA11" s="127"/>
      <c r="AB11" s="127"/>
      <c r="AJ11" s="38"/>
    </row>
    <row r="12" spans="2:36" ht="15" customHeight="1" x14ac:dyDescent="0.2">
      <c r="B12" s="37"/>
      <c r="D12" s="126"/>
      <c r="E12" s="126"/>
      <c r="F12" s="126"/>
      <c r="G12" s="126"/>
      <c r="H12" s="140"/>
      <c r="I12" s="140"/>
      <c r="L12" s="38"/>
      <c r="N12" s="37"/>
      <c r="T12" s="126" t="s">
        <v>43</v>
      </c>
      <c r="U12" s="126"/>
      <c r="V12" s="126"/>
      <c r="W12" s="126"/>
      <c r="X12" s="126"/>
      <c r="Y12" s="127" t="s">
        <v>10</v>
      </c>
      <c r="Z12" s="127"/>
      <c r="AA12" s="127"/>
      <c r="AB12" s="127"/>
      <c r="AJ12" s="38"/>
    </row>
    <row r="13" spans="2:36" ht="15" customHeight="1" x14ac:dyDescent="0.2">
      <c r="B13" s="37"/>
      <c r="D13" s="128" t="s">
        <v>18</v>
      </c>
      <c r="E13" s="128"/>
      <c r="F13" s="128"/>
      <c r="G13" s="128"/>
      <c r="H13" s="129" t="e" cm="1">
        <f t="array" aca="1" ref="H13" ca="1">MAX((INDIRECT("'"&amp;$H$5&amp;"'!"&amp;$H$6&amp;":"&amp;$H$6)&lt;&gt;"")*(ROW(INDIRECT("'"&amp;$H$5&amp;"'!"&amp;$H$6&amp;":"&amp;$H$6))))</f>
        <v>#REF!</v>
      </c>
      <c r="I13" s="129"/>
      <c r="L13" s="38"/>
      <c r="N13" s="37"/>
      <c r="T13" s="128" t="s">
        <v>18</v>
      </c>
      <c r="U13" s="128"/>
      <c r="V13" s="128"/>
      <c r="W13" s="128"/>
      <c r="X13" s="128"/>
      <c r="Y13" s="129" t="e" cm="1">
        <f t="array" aca="1" ref="Y13" ca="1">MAX((INDIRECT("'"&amp;$Y$5&amp;"'!"&amp;$Y$6&amp;":"&amp;$Y$6)&lt;&gt;"")*(ROW(INDIRECT("'"&amp;$Y$5&amp;"'!"&amp;$Y$6&amp;":"&amp;$Y$6))))</f>
        <v>#REF!</v>
      </c>
      <c r="Z13" s="129"/>
      <c r="AA13" s="129"/>
      <c r="AB13" s="129"/>
      <c r="AJ13" s="38"/>
    </row>
    <row r="14" spans="2:36" x14ac:dyDescent="0.2">
      <c r="B14" s="37"/>
      <c r="L14" s="38"/>
      <c r="N14" s="37"/>
      <c r="AJ14" s="38"/>
    </row>
    <row r="15" spans="2:36" s="40" customFormat="1" ht="22.25" customHeight="1" x14ac:dyDescent="0.2">
      <c r="B15" s="39"/>
      <c r="C15" s="137" t="s">
        <v>35</v>
      </c>
      <c r="D15" s="137"/>
      <c r="E15" s="137"/>
      <c r="F15" s="137"/>
      <c r="H15" s="138" t="s">
        <v>36</v>
      </c>
      <c r="I15" s="138"/>
      <c r="J15" s="138"/>
      <c r="K15" s="138"/>
      <c r="L15" s="41"/>
      <c r="N15" s="39"/>
      <c r="O15" s="139" t="s">
        <v>37</v>
      </c>
      <c r="P15" s="139"/>
      <c r="Q15" s="139"/>
      <c r="R15" s="139"/>
      <c r="S15" s="139"/>
      <c r="T15" s="139"/>
      <c r="U15" s="139"/>
      <c r="V15" s="139"/>
      <c r="W15" s="139"/>
      <c r="X15" s="139"/>
      <c r="Y15" s="139"/>
      <c r="Z15" s="139"/>
      <c r="AA15" s="139"/>
      <c r="AB15" s="139"/>
      <c r="AC15" s="139"/>
      <c r="AD15" s="139"/>
      <c r="AE15" s="139"/>
      <c r="AF15" s="139"/>
      <c r="AG15" s="139"/>
      <c r="AH15" s="139"/>
      <c r="AI15" s="139"/>
      <c r="AJ15" s="38"/>
    </row>
    <row r="16" spans="2:36" ht="3" customHeight="1" thickBot="1" x14ac:dyDescent="0.25">
      <c r="B16" s="37"/>
      <c r="D16" s="42"/>
      <c r="E16" s="42"/>
      <c r="F16" s="42"/>
      <c r="G16" s="42"/>
      <c r="H16" s="42"/>
      <c r="I16" s="42"/>
      <c r="L16" s="38"/>
      <c r="N16" s="37"/>
      <c r="V16" s="42"/>
      <c r="W16" s="42"/>
      <c r="X16" s="42"/>
      <c r="Y16" s="42"/>
      <c r="AJ16" s="38"/>
    </row>
    <row r="17" spans="2:36" ht="15" customHeight="1" thickBot="1" x14ac:dyDescent="0.25">
      <c r="B17" s="37"/>
      <c r="C17" s="147"/>
      <c r="D17" s="147" t="s">
        <v>19</v>
      </c>
      <c r="E17" s="147" t="s">
        <v>20</v>
      </c>
      <c r="F17" s="147" t="s">
        <v>21</v>
      </c>
      <c r="G17" s="43"/>
      <c r="H17" s="147"/>
      <c r="I17" s="147" t="s">
        <v>19</v>
      </c>
      <c r="J17" s="147" t="s">
        <v>20</v>
      </c>
      <c r="K17" s="147" t="s">
        <v>21</v>
      </c>
      <c r="L17" s="38"/>
      <c r="N17" s="37"/>
      <c r="O17" s="44"/>
      <c r="P17" s="144" t="s">
        <v>19</v>
      </c>
      <c r="Q17" s="145"/>
      <c r="R17" s="145"/>
      <c r="S17" s="145"/>
      <c r="T17" s="145"/>
      <c r="U17" s="146"/>
      <c r="V17" s="45"/>
      <c r="W17" s="144" t="s">
        <v>20</v>
      </c>
      <c r="X17" s="145"/>
      <c r="Y17" s="145"/>
      <c r="Z17" s="145"/>
      <c r="AA17" s="145"/>
      <c r="AB17" s="146"/>
      <c r="AC17" s="45"/>
      <c r="AD17" s="144" t="s">
        <v>21</v>
      </c>
      <c r="AE17" s="145"/>
      <c r="AF17" s="145"/>
      <c r="AG17" s="145"/>
      <c r="AH17" s="145"/>
      <c r="AI17" s="146"/>
      <c r="AJ17" s="38"/>
    </row>
    <row r="18" spans="2:36" ht="15" customHeight="1" x14ac:dyDescent="0.2">
      <c r="B18" s="37"/>
      <c r="C18" s="147"/>
      <c r="D18" s="147"/>
      <c r="E18" s="147"/>
      <c r="F18" s="147"/>
      <c r="G18" s="43"/>
      <c r="H18" s="147"/>
      <c r="I18" s="147"/>
      <c r="J18" s="147"/>
      <c r="K18" s="147"/>
      <c r="L18" s="38"/>
      <c r="N18" s="37"/>
      <c r="O18" s="44"/>
      <c r="P18" s="141" t="s">
        <v>67</v>
      </c>
      <c r="Q18" s="142"/>
      <c r="R18" s="143"/>
      <c r="S18" s="141" t="s">
        <v>68</v>
      </c>
      <c r="T18" s="142"/>
      <c r="U18" s="143"/>
      <c r="V18" s="45"/>
      <c r="W18" s="141" t="s">
        <v>67</v>
      </c>
      <c r="X18" s="142"/>
      <c r="Y18" s="143"/>
      <c r="Z18" s="141" t="s">
        <v>68</v>
      </c>
      <c r="AA18" s="142"/>
      <c r="AB18" s="143"/>
      <c r="AC18" s="45"/>
      <c r="AD18" s="141" t="s">
        <v>67</v>
      </c>
      <c r="AE18" s="142"/>
      <c r="AF18" s="143"/>
      <c r="AG18" s="141" t="s">
        <v>68</v>
      </c>
      <c r="AH18" s="142"/>
      <c r="AI18" s="143"/>
      <c r="AJ18" s="38"/>
    </row>
    <row r="19" spans="2:36" s="40" customFormat="1" ht="32.75" customHeight="1" x14ac:dyDescent="0.2">
      <c r="B19" s="39"/>
      <c r="C19" s="148"/>
      <c r="D19" s="148"/>
      <c r="E19" s="148"/>
      <c r="F19" s="148"/>
      <c r="G19" s="46"/>
      <c r="H19" s="148"/>
      <c r="I19" s="148"/>
      <c r="J19" s="148"/>
      <c r="K19" s="148"/>
      <c r="L19" s="41"/>
      <c r="N19" s="39"/>
      <c r="O19" s="47"/>
      <c r="P19" s="48" t="s">
        <v>69</v>
      </c>
      <c r="Q19" s="49" t="s">
        <v>70</v>
      </c>
      <c r="R19" s="50" t="s">
        <v>71</v>
      </c>
      <c r="S19" s="48" t="s">
        <v>69</v>
      </c>
      <c r="T19" s="49" t="s">
        <v>70</v>
      </c>
      <c r="U19" s="50" t="s">
        <v>71</v>
      </c>
      <c r="W19" s="48" t="s">
        <v>69</v>
      </c>
      <c r="X19" s="49" t="s">
        <v>70</v>
      </c>
      <c r="Y19" s="50" t="s">
        <v>71</v>
      </c>
      <c r="Z19" s="48" t="s">
        <v>69</v>
      </c>
      <c r="AA19" s="49" t="s">
        <v>70</v>
      </c>
      <c r="AB19" s="50" t="s">
        <v>71</v>
      </c>
      <c r="AD19" s="48" t="s">
        <v>69</v>
      </c>
      <c r="AE19" s="49" t="s">
        <v>70</v>
      </c>
      <c r="AF19" s="50" t="s">
        <v>71</v>
      </c>
      <c r="AG19" s="48" t="s">
        <v>69</v>
      </c>
      <c r="AH19" s="49" t="s">
        <v>70</v>
      </c>
      <c r="AI19" s="50" t="s">
        <v>71</v>
      </c>
      <c r="AJ19" s="38"/>
    </row>
    <row r="20" spans="2:36" ht="15" customHeight="1" x14ac:dyDescent="0.2">
      <c r="B20" s="37"/>
      <c r="C20" s="51" t="s">
        <v>86</v>
      </c>
      <c r="D20" s="29" cm="1">
        <f t="array" aca="1" ref="D20:D41" ca="1">_xlfn.LET(
_xlpm.clientIds, INDIRECT("'"&amp;$H$5&amp;"'!"&amp;$H$6&amp;"2:"&amp;$H$6&amp;$H$13),
_xlpm.hhType, INDIRECT("'"&amp;$H$5&amp;"'!"&amp;$H$7&amp;"2:"&amp;$H$7&amp;$H$13),
_xlpm.hoh, INDIRECT("'"&amp;$H$5&amp;"'!"&amp;$H$8&amp;"2:"&amp;$H$8&amp;$H$13),
_xlpm.chronic, INDIRECT("'"&amp;$H$5&amp;"'!"&amp;$H$9&amp;"2:"&amp;$H$9&amp;$H$13),
_xlpm.vet, INDIRECT("'"&amp;$H$5&amp;"'!"&amp;$H$10&amp;"2:"&amp;$H$10&amp;$H$13),
_xlpm.outflow, INDIRECT("'"&amp;$H$5&amp;"'!"&amp;$H$11&amp;"2:"&amp;$H$11&amp;$H$13),
_xlfn.VSTACK(
SUM(IF(IFERROR(_xlfn.UNIQUE(_xlfn._xlws.FILTER(_xlpm.clientIds, (_xlpm.chronic="Chronic") * (_xlpm.outflow="Housed") * (_xlpm.hhType="Families"))), "")&lt;&gt;"",1,0)),
SUM(IF(IFERROR(_xlfn.UNIQUE(_xlfn._xlws.FILTER(_xlpm.clientIds, (_xlpm.chronic="Chronic") * (_xlpm.outflow="Housed") * (_xlpm.hhType="Families") * (_xlpm.vet&lt;&gt;"Yes (HUD)"))), "")&lt;&gt;"",1,0)),
SUM(IF(IFERROR(_xlfn.UNIQUE(_xlfn._xlws.FILTER(_xlpm.clientIds, (_xlpm.chronic="Chronic") * (_xlpm.outflow="Housed") * (_xlpm.hhType="Families") * (_xlpm.vet="Yes (HUD)"))), "")&lt;&gt;"",1,0)),
SUM(IF(IFERROR(_xlfn.UNIQUE(_xlfn._xlws.FILTER(_xlpm.clientIds, (_xlpm.chronic="Chronic") * (_xlpm.outflow="Housed") * (_xlpm.hhType="Families") * (_xlpm.hoh="Self (head of household)"))), "")&lt;&gt;"",1,0)),
SUM(IF(IFERROR(_xlfn.UNIQUE(_xlfn._xlws.FILTER(_xlpm.clientIds, (_xlpm.chronic="Chronic") * (_xlpm.outflow="Housed") * (_xlpm.hhType="Families") * (_xlpm.vet&lt;&gt;"Yes (HUD)") * (_xlpm.hoh="Self (head of household)"))), "")&lt;&gt;"",1,0)),
SUM(IF(IFERROR(_xlfn.UNIQUE(_xlfn._xlws.FILTER(_xlpm.clientIds, (_xlpm.chronic="Chronic") * (_xlpm.outflow="Housed") * (_xlpm.hhType="Families") * (_xlpm.vet="Yes (HUD)") * (_xlpm.hoh="Self (head of household)"))), "")&lt;&gt;"",1,0)),
SUM(IF(IFERROR(_xlfn.UNIQUE(_xlfn._xlws.FILTER(_xlpm.clientIds, (_xlpm.chronic="Chronic") * (_xlpm.outflow="Housed") * (_xlpm.hhType="No HoH or DOB Missing"))), "")&lt;&gt;"",1,0)),
SUM(IF(IFERROR(_xlfn.UNIQUE(_xlfn._xlws.FILTER(_xlpm.clientIds, (_xlpm.chronic="Chronic") * (_xlpm.outflow="Housed") * (_xlpm.hhType="No HoH or DOB Missing") * (_xlpm.vet&lt;&gt;"Yes (HUD)"))), "")&lt;&gt;"",1,0)),
SUM(IF(IFERROR(_xlfn.UNIQUE(_xlfn._xlws.FILTER(_xlpm.clientIds, (_xlpm.chronic="Chronic") * (_xlpm.outflow="Housed") * (_xlpm.hhType="No HoH or DOB Missing") * (_xlpm.vet="Yes (HUD)"))), "")&lt;&gt;"",1,0)),
SUM(IF(IFERROR(_xlfn.UNIQUE(_xlfn._xlws.FILTER(_xlpm.clientIds, (_xlpm.chronic="Chronic") * (_xlpm.outflow="Housed") * (_xlpm.hhType="Other Household Type"))), "")&lt;&gt;"",1,0)),
SUM(IF(IFERROR(_xlfn.UNIQUE(_xlfn._xlws.FILTER(_xlpm.clientIds, (_xlpm.chronic="Chronic") * (_xlpm.outflow="Housed") * (_xlpm.hhType="Other Household Type") * (_xlpm.vet&lt;&gt;"Yes (HUD)"))), "")&lt;&gt;"",1,0)),
SUM(IF(IFERROR(_xlfn.UNIQUE(_xlfn._xlws.FILTER(_xlpm.clientIds, (_xlpm.chronic="Chronic") * (_xlpm.outflow="Housed") * (_xlpm.hhType="Other Household Type") * (_xlpm.vet="Yes (HUD)"))), "")&lt;&gt;"",1,0)),
SUM(IF(IFERROR(_xlfn.UNIQUE(_xlfn._xlws.FILTER(_xlpm.clientIds, (_xlpm.chronic="Chronic") * (_xlpm.outflow="Housed") * (_xlpm.hhType="Single Adults"))), "")&lt;&gt;"",1,0)),
SUM(IF(IFERROR(_xlfn.UNIQUE(_xlfn._xlws.FILTER(_xlpm.clientIds, (_xlpm.chronic="Chronic") * (_xlpm.outflow="Housed") * (_xlpm.hhType="Single Adults") * (_xlpm.vet&lt;&gt;"Yes (HUD)"))), "")&lt;&gt;"",1,0)),
SUM(IF(IFERROR(_xlfn.UNIQUE(_xlfn._xlws.FILTER(_xlpm.clientIds, (_xlpm.chronic="Chronic") * (_xlpm.outflow="Housed") * (_xlpm.hhType="Single Adults") * (_xlpm.vet="Yes (HUD)"))), "")&lt;&gt;"",1,0)),
SUM(IF(IFERROR(_xlfn.UNIQUE(_xlfn._xlws.FILTER(_xlpm.clientIds, (_xlpm.chronic="Chronic") * (_xlpm.outflow="Housed") * (_xlpm.hhType="Unaccompanied Minor"))), "")&lt;&gt;"",1,0)),
SUM(IF(IFERROR(_xlfn.UNIQUE(_xlfn._xlws.FILTER(_xlpm.clientIds, (_xlpm.chronic="Chronic") * (_xlpm.outflow="Housed") * (_xlpm.hhType="Unaccompanied Minor") * (_xlpm.vet&lt;&gt;"Yes (HUD)"))), "")&lt;&gt;"",1,0)),
SUM(IF(IFERROR(_xlfn.UNIQUE(_xlfn._xlws.FILTER(_xlpm.clientIds, (_xlpm.chronic="Chronic") * (_xlpm.outflow="Housed") * (_xlpm.hhType="Unaccompanied Minor") * (_xlpm.vet="Yes (HUD)"))), "")&lt;&gt;"",1,0)),
SUM(IF(IFERROR(_xlfn.UNIQUE(_xlfn._xlws.FILTER(_xlpm.clientIds, (_xlpm.chronic="Chronic") * (_xlpm.outflow="Housed") * (_xlpm.hhType="Unaccompanied Youth"))), "")&lt;&gt;"",1,0)),
SUM(IF(IFERROR(_xlfn.UNIQUE(_xlfn._xlws.FILTER(_xlpm.clientIds, (_xlpm.chronic="Chronic") * (_xlpm.outflow="Housed") * (_xlpm.hhType="Unaccompanied Youth") * (_xlpm.vet&lt;&gt;"Yes (HUD)"))), "")&lt;&gt;"",1,0)),
SUM(IF(IFERROR(_xlfn.UNIQUE(_xlfn._xlws.FILTER(_xlpm.clientIds, (_xlpm.chronic="Chronic") * (_xlpm.outflow="Housed") * (_xlpm.hhType="Unaccompanied Youth") * (_xlpm.vet="Yes (HUD)"))), "")&lt;&gt;"",1,0)),
SUM(IF(IFERROR(_xlfn.UNIQUE(_xlfn._xlws.FILTER(_xlpm.clientIds, (_xlpm.chronic="Chronic") * (_xlpm.outflow="Housed"))), "")&lt;&gt;"",1,0))
))</f>
        <v>0</v>
      </c>
      <c r="E20" s="29" cm="1">
        <f t="array" aca="1" ref="E20:E41" ca="1">_xlfn.LET(
_xlpm.clientIds, INDIRECT("'"&amp;$H$5&amp;"'!"&amp;$H$6&amp;"2:"&amp;$H$6&amp;$H$13),
_xlpm.hhType, INDIRECT("'"&amp;$H$5&amp;"'!"&amp;$H$7&amp;"2:"&amp;$H$7&amp;$H$13),
_xlpm.hoh, INDIRECT("'"&amp;$H$5&amp;"'!"&amp;$H$8&amp;"2:"&amp;$H$8&amp;$H$13),
_xlpm.chronic, INDIRECT("'"&amp;$H$5&amp;"'!"&amp;$H$9&amp;"2:"&amp;$H$9&amp;$H$13),
_xlpm.vet, INDIRECT("'"&amp;$H$5&amp;"'!"&amp;$H$10&amp;"2:"&amp;$H$10&amp;$H$13),
_xlpm.outflow, INDIRECT("'"&amp;$H$5&amp;"'!"&amp;$H$11&amp;"2:"&amp;$H$11&amp;$H$13),
_xlfn.VSTACK(
SUM(IF(IFERROR(_xlfn.UNIQUE(_xlfn._xlws.FILTER(_xlpm.clientIds, (_xlpm.chronic&lt;&gt;"Chronic") * (_xlpm.outflow="Housed") * (_xlpm.hhType="Families"))), "")&lt;&gt;"",1,0)),
SUM(IF(IFERROR(_xlfn.UNIQUE(_xlfn._xlws.FILTER(_xlpm.clientIds, (_xlpm.chronic&lt;&gt;"Chronic") * (_xlpm.outflow="Housed") * (_xlpm.hhType="Families") * (_xlpm.vet&lt;&gt;"Yes (HUD)"))), "")&lt;&gt;"",1,0)),
SUM(IF(IFERROR(_xlfn.UNIQUE(_xlfn._xlws.FILTER(_xlpm.clientIds, (_xlpm.chronic&lt;&gt;"Chronic") * (_xlpm.outflow="Housed") * (_xlpm.hhType="Families") * (_xlpm.vet="Yes (HUD)"))), "")&lt;&gt;"",1,0)),
SUM(IF(IFERROR(_xlfn.UNIQUE(_xlfn._xlws.FILTER(_xlpm.clientIds, (_xlpm.chronic&lt;&gt;"Chronic") * (_xlpm.outflow="Housed") * (_xlpm.hhType="Families") * (_xlpm.hoh="Self (head of household)"))), "")&lt;&gt;"",1,0)),
SUM(IF(IFERROR(_xlfn.UNIQUE(_xlfn._xlws.FILTER(_xlpm.clientIds, (_xlpm.chronic&lt;&gt;"Chronic") * (_xlpm.outflow="Housed") * (_xlpm.hhType="Families") * (_xlpm.vet&lt;&gt;"Yes (HUD)") * (_xlpm.hoh="Self (head of household)"))), "")&lt;&gt;"",1,0)),
SUM(IF(IFERROR(_xlfn.UNIQUE(_xlfn._xlws.FILTER(_xlpm.clientIds, (_xlpm.chronic&lt;&gt;"Chronic") * (_xlpm.outflow="Housed") * (_xlpm.hhType="Families") * (_xlpm.vet="Yes (HUD)") * (_xlpm.hoh="Self (head of household)"))), "")&lt;&gt;"",1,0)),
SUM(IF(IFERROR(_xlfn.UNIQUE(_xlfn._xlws.FILTER(_xlpm.clientIds, (_xlpm.chronic&lt;&gt;"Chronic") * (_xlpm.outflow="Housed") * (_xlpm.hhType="No HoH or DOB Missing"))), "")&lt;&gt;"",1,0)),
SUM(IF(IFERROR(_xlfn.UNIQUE(_xlfn._xlws.FILTER(_xlpm.clientIds, (_xlpm.chronic&lt;&gt;"Chronic") * (_xlpm.outflow="Housed") * (_xlpm.hhType="No HoH or DOB Missing") * (_xlpm.vet&lt;&gt;"Yes (HUD)"))), "")&lt;&gt;"",1,0)),
SUM(IF(IFERROR(_xlfn.UNIQUE(_xlfn._xlws.FILTER(_xlpm.clientIds, (_xlpm.chronic&lt;&gt;"Chronic") * (_xlpm.outflow="Housed") * (_xlpm.hhType="No HoH or DOB Missing") * (_xlpm.vet="Yes (HUD)"))), "")&lt;&gt;"",1,0)),
SUM(IF(IFERROR(_xlfn.UNIQUE(_xlfn._xlws.FILTER(_xlpm.clientIds, (_xlpm.chronic&lt;&gt;"Chronic") * (_xlpm.outflow="Housed") * (_xlpm.hhType="Other Household Type"))), "")&lt;&gt;"",1,0)),
SUM(IF(IFERROR(_xlfn.UNIQUE(_xlfn._xlws.FILTER(_xlpm.clientIds, (_xlpm.chronic&lt;&gt;"Chronic") * (_xlpm.outflow="Housed") * (_xlpm.hhType="Other Household Type") * (_xlpm.vet&lt;&gt;"Yes (HUD)"))), "")&lt;&gt;"",1,0)),
SUM(IF(IFERROR(_xlfn.UNIQUE(_xlfn._xlws.FILTER(_xlpm.clientIds, (_xlpm.chronic&lt;&gt;"Chronic") * (_xlpm.outflow="Housed") * (_xlpm.hhType="Other Household Type") * (_xlpm.vet="Yes (HUD)"))), "")&lt;&gt;"",1,0)),
SUM(IF(IFERROR(_xlfn.UNIQUE(_xlfn._xlws.FILTER(_xlpm.clientIds, (_xlpm.chronic&lt;&gt;"Chronic") * (_xlpm.outflow="Housed") * (_xlpm.hhType="Single Adults"))), "")&lt;&gt;"",1,0)),
SUM(IF(IFERROR(_xlfn.UNIQUE(_xlfn._xlws.FILTER(_xlpm.clientIds, (_xlpm.chronic&lt;&gt;"Chronic") * (_xlpm.outflow="Housed") * (_xlpm.hhType="Single Adults") * (_xlpm.vet&lt;&gt;"Yes (HUD)"))), "")&lt;&gt;"",1,0)),
SUM(IF(IFERROR(_xlfn.UNIQUE(_xlfn._xlws.FILTER(_xlpm.clientIds, (_xlpm.chronic&lt;&gt;"Chronic") * (_xlpm.outflow="Housed") * (_xlpm.hhType="Single Adults") * (_xlpm.vet="Yes (HUD)"))), "")&lt;&gt;"",1,0)),
SUM(IF(IFERROR(_xlfn.UNIQUE(_xlfn._xlws.FILTER(_xlpm.clientIds, (_xlpm.chronic&lt;&gt;"Chronic") * (_xlpm.outflow="Housed") * (_xlpm.hhType="Unaccompanied Minor"))), "")&lt;&gt;"",1,0)),
SUM(IF(IFERROR(_xlfn.UNIQUE(_xlfn._xlws.FILTER(_xlpm.clientIds, (_xlpm.chronic&lt;&gt;"Chronic") * (_xlpm.outflow="Housed") * (_xlpm.hhType="Unaccompanied Minor") * (_xlpm.vet&lt;&gt;"Yes (HUD)"))), "")&lt;&gt;"",1,0)),
SUM(IF(IFERROR(_xlfn.UNIQUE(_xlfn._xlws.FILTER(_xlpm.clientIds, (_xlpm.chronic&lt;&gt;"Chronic") * (_xlpm.outflow="Housed") * (_xlpm.hhType="Unaccompanied Minor") * (_xlpm.vet="Yes (HUD)"))), "")&lt;&gt;"",1,0)),
SUM(IF(IFERROR(_xlfn.UNIQUE(_xlfn._xlws.FILTER(_xlpm.clientIds, (_xlpm.chronic&lt;&gt;"Chronic") * (_xlpm.outflow="Housed") * (_xlpm.hhType="Unaccompanied Youth"))), "")&lt;&gt;"",1,0)),
SUM(IF(IFERROR(_xlfn.UNIQUE(_xlfn._xlws.FILTER(_xlpm.clientIds, (_xlpm.chronic&lt;&gt;"Chronic") * (_xlpm.outflow="Housed") * (_xlpm.hhType="Unaccompanied Youth") * (_xlpm.vet&lt;&gt;"Yes (HUD)"))), "")&lt;&gt;"",1,0)),
SUM(IF(IFERROR(_xlfn.UNIQUE(_xlfn._xlws.FILTER(_xlpm.clientIds, (_xlpm.chronic&lt;&gt;"Chronic") * (_xlpm.outflow="Housed") * (_xlpm.hhType="Unaccompanied Youth") * (_xlpm.vet="Yes (HUD)"))), "")&lt;&gt;"",1,0)),
SUM(IF(IFERROR(_xlfn.UNIQUE(_xlfn._xlws.FILTER(_xlpm.clientIds, (_xlpm.chronic&lt;&gt;"Chronic") * (_xlpm.outflow="Housed"))), "")&lt;&gt;"",1,0))
))</f>
        <v>0</v>
      </c>
      <c r="F20" s="29" cm="1">
        <f t="array" aca="1" ref="F20:F41" ca="1">_xlfn.LET(
_xlpm.clientIds, INDIRECT("'"&amp;$H$5&amp;"'!"&amp;$H$6&amp;"2:"&amp;$H$6&amp;$H$13),
_xlpm.hhType, INDIRECT("'"&amp;$H$5&amp;"'!"&amp;$H$7&amp;"2:"&amp;$H$7&amp;$H$13),
_xlpm.hoh, INDIRECT("'"&amp;$H$5&amp;"'!"&amp;$H$8&amp;"2:"&amp;$H$8&amp;$H$13),
_xlpm.chronic, INDIRECT("'"&amp;$H$5&amp;"'!"&amp;$H$9&amp;"2:"&amp;$H$9&amp;$H$13),
_xlpm.vet, INDIRECT("'"&amp;$H$5&amp;"'!"&amp;$H$10&amp;"2:"&amp;$H$10&amp;$H$13),
_xlpm.outflow, INDIRECT("'"&amp;$H$5&amp;"'!"&amp;$H$11&amp;"2:"&amp;$H$11&amp;$H$13),
_xlfn.VSTACK(
SUM(IF(IFERROR(_xlfn.UNIQUE(_xlfn._xlws.FILTER(_xlpm.clientIds, (_xlpm.outflow="Housed") * (_xlpm.hhType="Families"))), "")&lt;&gt;"",1,0)),
SUM(IF(IFERROR(_xlfn.UNIQUE(_xlfn._xlws.FILTER(_xlpm.clientIds, (_xlpm.outflow="Housed") * (_xlpm.hhType="Families") * (_xlpm.vet&lt;&gt;"Yes (HUD)"))), "")&lt;&gt;"",1,0)),
SUM(IF(IFERROR(_xlfn.UNIQUE(_xlfn._xlws.FILTER(_xlpm.clientIds, (_xlpm.outflow="Housed") * (_xlpm.hhType="Families") * (_xlpm.vet="Yes (HUD)"))), "")&lt;&gt;"",1,0)),
SUM(IF(IFERROR(_xlfn.UNIQUE(_xlfn._xlws.FILTER(_xlpm.clientIds, (_xlpm.outflow="Housed") * (_xlpm.hhType="Families") * (_xlpm.hoh="Self (head of household)"))), "")&lt;&gt;"",1,0)),
SUM(IF(IFERROR(_xlfn.UNIQUE(_xlfn._xlws.FILTER(_xlpm.clientIds, (_xlpm.outflow="Housed") * (_xlpm.hhType="Families") * (_xlpm.vet&lt;&gt;"Yes (HUD)") * (_xlpm.hoh="Self (head of household)"))), "")&lt;&gt;"",1,0)),
SUM(IF(IFERROR(_xlfn.UNIQUE(_xlfn._xlws.FILTER(_xlpm.clientIds, (_xlpm.outflow="Housed") * (_xlpm.hhType="Families") * (_xlpm.vet="Yes (HUD)") * (_xlpm.hoh="Self (head of household)"))), "")&lt;&gt;"",1,0)),
SUM(IF(IFERROR(_xlfn.UNIQUE(_xlfn._xlws.FILTER(_xlpm.clientIds, (_xlpm.outflow="Housed") * (_xlpm.hhType="No HoH or DOB Missing"))), "")&lt;&gt;"",1,0)),
SUM(IF(IFERROR(_xlfn.UNIQUE(_xlfn._xlws.FILTER(_xlpm.clientIds, (_xlpm.outflow="Housed") * (_xlpm.hhType="No HoH or DOB Missing") * (_xlpm.vet&lt;&gt;"Yes (HUD)"))), "")&lt;&gt;"",1,0)),
SUM(IF(IFERROR(_xlfn.UNIQUE(_xlfn._xlws.FILTER(_xlpm.clientIds, (_xlpm.outflow="Housed") * (_xlpm.hhType="No HoH or DOB Missing") * (_xlpm.vet="Yes (HUD)"))), "")&lt;&gt;"",1,0)),
SUM(IF(IFERROR(_xlfn.UNIQUE(_xlfn._xlws.FILTER(_xlpm.clientIds, (_xlpm.outflow="Housed") * (_xlpm.hhType="Other Household Type"))), "")&lt;&gt;"",1,0)),
SUM(IF(IFERROR(_xlfn.UNIQUE(_xlfn._xlws.FILTER(_xlpm.clientIds, (_xlpm.outflow="Housed") * (_xlpm.hhType="Other Household Type") * (_xlpm.vet&lt;&gt;"Yes (HUD)"))), "")&lt;&gt;"",1,0)),
SUM(IF(IFERROR(_xlfn.UNIQUE(_xlfn._xlws.FILTER(_xlpm.clientIds, (_xlpm.outflow="Housed") * (_xlpm.hhType="Other Household Type") * (_xlpm.vet="Yes (HUD)"))), "")&lt;&gt;"",1,0)),
SUM(IF(IFERROR(_xlfn.UNIQUE(_xlfn._xlws.FILTER(_xlpm.clientIds, (_xlpm.outflow="Housed") * (_xlpm.hhType="Single Adults"))), "")&lt;&gt;"",1,0)),
SUM(IF(IFERROR(_xlfn.UNIQUE(_xlfn._xlws.FILTER(_xlpm.clientIds, (_xlpm.outflow="Housed") * (_xlpm.hhType="Single Adults") * (_xlpm.vet&lt;&gt;"Yes (HUD)"))), "")&lt;&gt;"",1,0)),
SUM(IF(IFERROR(_xlfn.UNIQUE(_xlfn._xlws.FILTER(_xlpm.clientIds, (_xlpm.outflow="Housed") * (_xlpm.hhType="Single Adults") * (_xlpm.vet="Yes (HUD)"))), "")&lt;&gt;"",1,0)),
SUM(IF(IFERROR(_xlfn.UNIQUE(_xlfn._xlws.FILTER(_xlpm.clientIds, (_xlpm.outflow="Housed") * (_xlpm.hhType="Unaccompanied Minor"))), "")&lt;&gt;"",1,0)),
SUM(IF(IFERROR(_xlfn.UNIQUE(_xlfn._xlws.FILTER(_xlpm.clientIds, (_xlpm.outflow="Housed") * (_xlpm.hhType="Unaccompanied Minor") * (_xlpm.vet&lt;&gt;"Yes (HUD)"))), "")&lt;&gt;"",1,0)),
SUM(IF(IFERROR(_xlfn.UNIQUE(_xlfn._xlws.FILTER(_xlpm.clientIds, (_xlpm.outflow="Housed") * (_xlpm.hhType="Unaccompanied Minor") * (_xlpm.vet="Yes (HUD)"))), "")&lt;&gt;"",1,0)),
SUM(IF(IFERROR(_xlfn.UNIQUE(_xlfn._xlws.FILTER(_xlpm.clientIds, (_xlpm.outflow="Housed") * (_xlpm.hhType="Unaccompanied Youth"))), "")&lt;&gt;"",1,0)),
SUM(IF(IFERROR(_xlfn.UNIQUE(_xlfn._xlws.FILTER(_xlpm.clientIds, (_xlpm.outflow="Housed") * (_xlpm.hhType="Unaccompanied Youth") * (_xlpm.vet&lt;&gt;"Yes (HUD)"))), "")&lt;&gt;"",1,0)),
SUM(IF(IFERROR(_xlfn.UNIQUE(_xlfn._xlws.FILTER(_xlpm.clientIds, (_xlpm.outflow="Housed") * (_xlpm.hhType="Unaccompanied Youth") * (_xlpm.vet="Yes (HUD)"))), "")&lt;&gt;"",1,0)),
SUM(IF(IFERROR(_xlfn.UNIQUE(_xlfn._xlws.FILTER(_xlpm.clientIds, (_xlpm.outflow="Housed"))), "")&lt;&gt;"",1,0))
))</f>
        <v>0</v>
      </c>
      <c r="H20" s="51" t="s">
        <v>86</v>
      </c>
      <c r="I20" s="29" cm="1">
        <f t="array" aca="1" ref="I20:I41" ca="1">_xlfn.LET(
_xlpm.clientIds, INDIRECT("'"&amp;$H$5&amp;"'!"&amp;$H$6&amp;"2:"&amp;$H$6&amp;$H$13),
_xlpm.hhType, INDIRECT("'"&amp;$H$5&amp;"'!"&amp;$H$7&amp;"2:"&amp;$H$7&amp;$H$13),
_xlpm.hoh, INDIRECT("'"&amp;$H$5&amp;"'!"&amp;$H$8&amp;"2:"&amp;$H$8&amp;$H$13),
_xlpm.chronic, INDIRECT("'"&amp;$H$5&amp;"'!"&amp;$H$9&amp;"2:"&amp;$H$9&amp;$H$13),
_xlpm.vet, INDIRECT("'"&amp;$H$5&amp;"'!"&amp;$H$10&amp;"2:"&amp;$H$10&amp;$H$13),
_xlpm.outflow, INDIRECT("'"&amp;$H$5&amp;"'!"&amp;$H$11&amp;"2:"&amp;$H$11&amp;$H$13),
_xlfn.VSTACK(
SUM(IF(IFERROR(_xlfn.UNIQUE(_xlfn._xlws.FILTER(_xlpm.clientIds, (_xlpm.chronic="Chronic") * (_xlpm.outflow="Inactive") * (_xlpm.hhType="Families"))), "")&lt;&gt;"",1,0)),
SUM(IF(IFERROR(_xlfn.UNIQUE(_xlfn._xlws.FILTER(_xlpm.clientIds, (_xlpm.chronic="Chronic") * (_xlpm.outflow="Inactive") * (_xlpm.hhType="Families") * (_xlpm.vet&lt;&gt;"Yes (HUD)"))), "")&lt;&gt;"",1,0)),
SUM(IF(IFERROR(_xlfn.UNIQUE(_xlfn._xlws.FILTER(_xlpm.clientIds, (_xlpm.chronic="Chronic") * (_xlpm.outflow="Inactive") * (_xlpm.hhType="Families") * (_xlpm.vet="Yes (HUD)"))), "")&lt;&gt;"",1,0)),
SUM(IF(IFERROR(_xlfn.UNIQUE(_xlfn._xlws.FILTER(_xlpm.clientIds, (_xlpm.chronic="Chronic") * (_xlpm.outflow="Inactive") * (_xlpm.hhType="Families") * (_xlpm.hoh="Self (head of household)"))), "")&lt;&gt;"",1,0)),
SUM(IF(IFERROR(_xlfn.UNIQUE(_xlfn._xlws.FILTER(_xlpm.clientIds, (_xlpm.chronic="Chronic") * (_xlpm.outflow="Inactive") * (_xlpm.hhType="Families") * (_xlpm.vet&lt;&gt;"Yes (HUD)") * (_xlpm.hoh="Self (head of household)"))), "")&lt;&gt;"",1,0)),
SUM(IF(IFERROR(_xlfn.UNIQUE(_xlfn._xlws.FILTER(_xlpm.clientIds, (_xlpm.chronic="Chronic") * (_xlpm.outflow="Inactive") * (_xlpm.hhType="Families") * (_xlpm.vet="Yes (HUD)") * (_xlpm.hoh="Self (head of household)"))), "")&lt;&gt;"",1,0)),
SUM(IF(IFERROR(_xlfn.UNIQUE(_xlfn._xlws.FILTER(_xlpm.clientIds, (_xlpm.chronic="Chronic") * (_xlpm.outflow="Inactive") * (_xlpm.hhType="No HoH or DOB Missing"))), "")&lt;&gt;"",1,0)),
SUM(IF(IFERROR(_xlfn.UNIQUE(_xlfn._xlws.FILTER(_xlpm.clientIds, (_xlpm.chronic="Chronic") * (_xlpm.outflow="Inactive") * (_xlpm.hhType="No HoH or DOB Missing") * (_xlpm.vet&lt;&gt;"Yes (HUD)"))), "")&lt;&gt;"",1,0)),
SUM(IF(IFERROR(_xlfn.UNIQUE(_xlfn._xlws.FILTER(_xlpm.clientIds, (_xlpm.chronic="Chronic") * (_xlpm.outflow="Inactive") * (_xlpm.hhType="No HoH or DOB Missing") * (_xlpm.vet="Yes (HUD)"))), "")&lt;&gt;"",1,0)),
SUM(IF(IFERROR(_xlfn.UNIQUE(_xlfn._xlws.FILTER(_xlpm.clientIds, (_xlpm.chronic="Chronic") * (_xlpm.outflow="Inactive") * (_xlpm.hhType="Other Household Type"))), "")&lt;&gt;"",1,0)),
SUM(IF(IFERROR(_xlfn.UNIQUE(_xlfn._xlws.FILTER(_xlpm.clientIds, (_xlpm.chronic="Chronic") * (_xlpm.outflow="Inactive") * (_xlpm.hhType="Other Household Type") * (_xlpm.vet&lt;&gt;"Yes (HUD)"))), "")&lt;&gt;"",1,0)),
SUM(IF(IFERROR(_xlfn.UNIQUE(_xlfn._xlws.FILTER(_xlpm.clientIds, (_xlpm.chronic="Chronic") * (_xlpm.outflow="Inactive") * (_xlpm.hhType="Other Household Type") * (_xlpm.vet="Yes (HUD)"))), "")&lt;&gt;"",1,0)),
SUM(IF(IFERROR(_xlfn.UNIQUE(_xlfn._xlws.FILTER(_xlpm.clientIds, (_xlpm.chronic="Chronic") * (_xlpm.outflow="Inactive") * (_xlpm.hhType="Single Adults"))), "")&lt;&gt;"",1,0)),
SUM(IF(IFERROR(_xlfn.UNIQUE(_xlfn._xlws.FILTER(_xlpm.clientIds, (_xlpm.chronic="Chronic") * (_xlpm.outflow="Inactive") * (_xlpm.hhType="Single Adults") * (_xlpm.vet&lt;&gt;"Yes (HUD)"))), "")&lt;&gt;"",1,0)),
SUM(IF(IFERROR(_xlfn.UNIQUE(_xlfn._xlws.FILTER(_xlpm.clientIds, (_xlpm.chronic="Chronic") * (_xlpm.outflow="Inactive") * (_xlpm.hhType="Single Adults") * (_xlpm.vet="Yes (HUD)"))), "")&lt;&gt;"",1,0)),
SUM(IF(IFERROR(_xlfn.UNIQUE(_xlfn._xlws.FILTER(_xlpm.clientIds, (_xlpm.chronic="Chronic") * (_xlpm.outflow="Inactive") * (_xlpm.hhType="Unaccompanied Minor"))), "")&lt;&gt;"",1,0)),
SUM(IF(IFERROR(_xlfn.UNIQUE(_xlfn._xlws.FILTER(_xlpm.clientIds, (_xlpm.chronic="Chronic") * (_xlpm.outflow="Inactive") * (_xlpm.hhType="Unaccompanied Minor") * (_xlpm.vet&lt;&gt;"Yes (HUD)"))), "")&lt;&gt;"",1,0)),
SUM(IF(IFERROR(_xlfn.UNIQUE(_xlfn._xlws.FILTER(_xlpm.clientIds, (_xlpm.chronic="Chronic") * (_xlpm.outflow="Inactive") * (_xlpm.hhType="Unaccompanied Minor") * (_xlpm.vet="Yes (HUD)"))), "")&lt;&gt;"",1,0)),
SUM(IF(IFERROR(_xlfn.UNIQUE(_xlfn._xlws.FILTER(_xlpm.clientIds, (_xlpm.chronic="Chronic") * (_xlpm.outflow="Inactive") * (_xlpm.hhType="Unaccompanied Youth"))), "")&lt;&gt;"",1,0)),
SUM(IF(IFERROR(_xlfn.UNIQUE(_xlfn._xlws.FILTER(_xlpm.clientIds, (_xlpm.chronic="Chronic") * (_xlpm.outflow="Inactive") * (_xlpm.hhType="Unaccompanied Youth") * (_xlpm.vet&lt;&gt;"Yes (HUD)"))), "")&lt;&gt;"",1,0)),
SUM(IF(IFERROR(_xlfn.UNIQUE(_xlfn._xlws.FILTER(_xlpm.clientIds, (_xlpm.chronic="Chronic") * (_xlpm.outflow="Inactive") * (_xlpm.hhType="Unaccompanied Youth") * (_xlpm.vet="Yes (HUD)"))), "")&lt;&gt;"",1,0)),
SUM(IF(IFERROR(_xlfn.UNIQUE(_xlfn._xlws.FILTER(_xlpm.clientIds, (_xlpm.chronic="Chronic") * (_xlpm.outflow="Inactive"))), "")&lt;&gt;"",1,0))
))</f>
        <v>0</v>
      </c>
      <c r="J20" s="29" cm="1">
        <f t="array" aca="1" ref="J20:J41" ca="1">_xlfn.LET(
_xlpm.clientIds, INDIRECT("'"&amp;$H$5&amp;"'!"&amp;$H$6&amp;"2:"&amp;$H$6&amp;$H$13),
_xlpm.hhType, INDIRECT("'"&amp;$H$5&amp;"'!"&amp;$H$7&amp;"2:"&amp;$H$7&amp;$H$13),
_xlpm.hoh, INDIRECT("'"&amp;$H$5&amp;"'!"&amp;$H$8&amp;"2:"&amp;$H$8&amp;$H$13),
_xlpm.chronic, INDIRECT("'"&amp;$H$5&amp;"'!"&amp;$H$9&amp;"2:"&amp;$H$9&amp;$H$13),
_xlpm.vet, INDIRECT("'"&amp;$H$5&amp;"'!"&amp;$H$10&amp;"2:"&amp;$H$10&amp;$H$13),
_xlpm.outflow, INDIRECT("'"&amp;$H$5&amp;"'!"&amp;$H$11&amp;"2:"&amp;$H$11&amp;$H$13),
_xlfn.VSTACK(
SUM(IF(IFERROR(_xlfn.UNIQUE(_xlfn._xlws.FILTER(_xlpm.clientIds, (_xlpm.chronic&lt;&gt;"Chronic") * (_xlpm.outflow="Inactive") * (_xlpm.hhType="Families"))), "")&lt;&gt;"",1,0)),
SUM(IF(IFERROR(_xlfn.UNIQUE(_xlfn._xlws.FILTER(_xlpm.clientIds, (_xlpm.chronic&lt;&gt;"Chronic") * (_xlpm.outflow="Inactive") * (_xlpm.hhType="Families") * (_xlpm.vet&lt;&gt;"Yes (HUD)"))), "")&lt;&gt;"",1,0)),
SUM(IF(IFERROR(_xlfn.UNIQUE(_xlfn._xlws.FILTER(_xlpm.clientIds, (_xlpm.chronic&lt;&gt;"Chronic") * (_xlpm.outflow="Inactive") * (_xlpm.hhType="Families") * (_xlpm.vet="Yes (HUD)"))), "")&lt;&gt;"",1,0)),
SUM(IF(IFERROR(_xlfn.UNIQUE(_xlfn._xlws.FILTER(_xlpm.clientIds, (_xlpm.chronic&lt;&gt;"Chronic") * (_xlpm.outflow="Inactive") * (_xlpm.hhType="Families") * (_xlpm.hoh="Self (head of household)"))), "")&lt;&gt;"",1,0)),
SUM(IF(IFERROR(_xlfn.UNIQUE(_xlfn._xlws.FILTER(_xlpm.clientIds, (_xlpm.chronic&lt;&gt;"Chronic") * (_xlpm.outflow="Inactive") * (_xlpm.hhType="Families") * (_xlpm.vet&lt;&gt;"Yes (HUD)") * (_xlpm.hoh="Self (head of household)"))), "")&lt;&gt;"",1,0)),
SUM(IF(IFERROR(_xlfn.UNIQUE(_xlfn._xlws.FILTER(_xlpm.clientIds, (_xlpm.chronic&lt;&gt;"Chronic") * (_xlpm.outflow="Inactive") * (_xlpm.hhType="Families") * (_xlpm.vet="Yes (HUD)") * (_xlpm.hoh="Self (head of household)"))), "")&lt;&gt;"",1,0)),
SUM(IF(IFERROR(_xlfn.UNIQUE(_xlfn._xlws.FILTER(_xlpm.clientIds, (_xlpm.chronic&lt;&gt;"Chronic") * (_xlpm.outflow="Inactive") * (_xlpm.hhType="No HoH or DOB Missing"))), "")&lt;&gt;"",1,0)),
SUM(IF(IFERROR(_xlfn.UNIQUE(_xlfn._xlws.FILTER(_xlpm.clientIds, (_xlpm.chronic&lt;&gt;"Chronic") * (_xlpm.outflow="Inactive") * (_xlpm.hhType="No HoH or DOB Missing") * (_xlpm.vet&lt;&gt;"Yes (HUD)"))), "")&lt;&gt;"",1,0)),
SUM(IF(IFERROR(_xlfn.UNIQUE(_xlfn._xlws.FILTER(_xlpm.clientIds, (_xlpm.chronic&lt;&gt;"Chronic") * (_xlpm.outflow="Inactive") * (_xlpm.hhType="No HoH or DOB Missing") * (_xlpm.vet="Yes (HUD)"))), "")&lt;&gt;"",1,0)),
SUM(IF(IFERROR(_xlfn.UNIQUE(_xlfn._xlws.FILTER(_xlpm.clientIds, (_xlpm.chronic&lt;&gt;"Chronic") * (_xlpm.outflow="Inactive") * (_xlpm.hhType="Other Household Type"))), "")&lt;&gt;"",1,0)),
SUM(IF(IFERROR(_xlfn.UNIQUE(_xlfn._xlws.FILTER(_xlpm.clientIds, (_xlpm.chronic&lt;&gt;"Chronic") * (_xlpm.outflow="Inactive") * (_xlpm.hhType="Other Household Type") * (_xlpm.vet&lt;&gt;"Yes (HUD)"))), "")&lt;&gt;"",1,0)),
SUM(IF(IFERROR(_xlfn.UNIQUE(_xlfn._xlws.FILTER(_xlpm.clientIds, (_xlpm.chronic&lt;&gt;"Chronic") * (_xlpm.outflow="Inactive") * (_xlpm.hhType="Other Household Type") * (_xlpm.vet="Yes (HUD)"))), "")&lt;&gt;"",1,0)),
SUM(IF(IFERROR(_xlfn.UNIQUE(_xlfn._xlws.FILTER(_xlpm.clientIds, (_xlpm.chronic&lt;&gt;"Chronic") * (_xlpm.outflow="Inactive") * (_xlpm.hhType="Single Adults"))), "")&lt;&gt;"",1,0)),
SUM(IF(IFERROR(_xlfn.UNIQUE(_xlfn._xlws.FILTER(_xlpm.clientIds, (_xlpm.chronic&lt;&gt;"Chronic") * (_xlpm.outflow="Inactive") * (_xlpm.hhType="Single Adults") * (_xlpm.vet&lt;&gt;"Yes (HUD)"))), "")&lt;&gt;"",1,0)),
SUM(IF(IFERROR(_xlfn.UNIQUE(_xlfn._xlws.FILTER(_xlpm.clientIds, (_xlpm.chronic&lt;&gt;"Chronic") * (_xlpm.outflow="Inactive") * (_xlpm.hhType="Single Adults") * (_xlpm.vet="Yes (HUD)"))), "")&lt;&gt;"",1,0)),
SUM(IF(IFERROR(_xlfn.UNIQUE(_xlfn._xlws.FILTER(_xlpm.clientIds, (_xlpm.chronic&lt;&gt;"Chronic") * (_xlpm.outflow="Inactive") * (_xlpm.hhType="Unaccompanied Minor"))), "")&lt;&gt;"",1,0)),
SUM(IF(IFERROR(_xlfn.UNIQUE(_xlfn._xlws.FILTER(_xlpm.clientIds, (_xlpm.chronic&lt;&gt;"Chronic") * (_xlpm.outflow="Inactive") * (_xlpm.hhType="Unaccompanied Minor") * (_xlpm.vet&lt;&gt;"Yes (HUD)"))), "")&lt;&gt;"",1,0)),
SUM(IF(IFERROR(_xlfn.UNIQUE(_xlfn._xlws.FILTER(_xlpm.clientIds, (_xlpm.chronic&lt;&gt;"Chronic") * (_xlpm.outflow="Inactive") * (_xlpm.hhType="Unaccompanied Minor") * (_xlpm.vet="Yes (HUD)"))), "")&lt;&gt;"",1,0)),
SUM(IF(IFERROR(_xlfn.UNIQUE(_xlfn._xlws.FILTER(_xlpm.clientIds, (_xlpm.chronic&lt;&gt;"Chronic") * (_xlpm.outflow="Inactive") * (_xlpm.hhType="Unaccompanied Youth"))), "")&lt;&gt;"",1,0)),
SUM(IF(IFERROR(_xlfn.UNIQUE(_xlfn._xlws.FILTER(_xlpm.clientIds, (_xlpm.chronic&lt;&gt;"Chronic") * (_xlpm.outflow="Inactive") * (_xlpm.hhType="Unaccompanied Youth") * (_xlpm.vet&lt;&gt;"Yes (HUD)"))), "")&lt;&gt;"",1,0)),
SUM(IF(IFERROR(_xlfn.UNIQUE(_xlfn._xlws.FILTER(_xlpm.clientIds, (_xlpm.chronic&lt;&gt;"Chronic") * (_xlpm.outflow="Inactive") * (_xlpm.hhType="Unaccompanied Youth") * (_xlpm.vet="Yes (HUD)"))), "")&lt;&gt;"",1,0)),
SUM(IF(IFERROR(_xlfn.UNIQUE(_xlfn._xlws.FILTER(_xlpm.clientIds, (_xlpm.chronic&lt;&gt;"Chronic") * (_xlpm.outflow="Inactive"))), "")&lt;&gt;"",1,0))
))</f>
        <v>0</v>
      </c>
      <c r="K20" s="29" cm="1">
        <f t="array" aca="1" ref="K20:K41" ca="1">_xlfn.LET(
_xlpm.clientIds, INDIRECT("'"&amp;$H$5&amp;"'!"&amp;$H$6&amp;"2:"&amp;$H$6&amp;$H$13),
_xlpm.hhType, INDIRECT("'"&amp;$H$5&amp;"'!"&amp;$H$7&amp;"2:"&amp;$H$7&amp;$H$13),
_xlpm.hoh, INDIRECT("'"&amp;$H$5&amp;"'!"&amp;$H$8&amp;"2:"&amp;$H$8&amp;$H$13),
_xlpm.chronic, INDIRECT("'"&amp;$H$5&amp;"'!"&amp;$H$9&amp;"2:"&amp;$H$9&amp;$H$13),
_xlpm.vet, INDIRECT("'"&amp;$H$5&amp;"'!"&amp;$H$10&amp;"2:"&amp;$H$10&amp;$H$13),
_xlpm.outflow, INDIRECT("'"&amp;$H$5&amp;"'!"&amp;$H$11&amp;"2:"&amp;$H$11&amp;$H$13),
_xlfn.VSTACK(
SUM(IF(IFERROR(_xlfn.UNIQUE(_xlfn._xlws.FILTER(_xlpm.clientIds, (_xlpm.outflow="Inactive") * (_xlpm.hhType="Families"))), "")&lt;&gt;"",1,0)),
SUM(IF(IFERROR(_xlfn.UNIQUE(_xlfn._xlws.FILTER(_xlpm.clientIds, (_xlpm.outflow="Inactive") * (_xlpm.hhType="Families") * (_xlpm.vet&lt;&gt;"Yes (HUD)"))), "")&lt;&gt;"",1,0)),
SUM(IF(IFERROR(_xlfn.UNIQUE(_xlfn._xlws.FILTER(_xlpm.clientIds, (_xlpm.outflow="Inactive") * (_xlpm.hhType="Families") * (_xlpm.vet="Yes (HUD)"))), "")&lt;&gt;"",1,0)),
SUM(IF(IFERROR(_xlfn.UNIQUE(_xlfn._xlws.FILTER(_xlpm.clientIds, (_xlpm.outflow="Inactive") * (_xlpm.hhType="Families") * (_xlpm.hoh="Self (head of household)"))), "")&lt;&gt;"",1,0)),
SUM(IF(IFERROR(_xlfn.UNIQUE(_xlfn._xlws.FILTER(_xlpm.clientIds, (_xlpm.outflow="Inactive") * (_xlpm.hhType="Families") * (_xlpm.vet&lt;&gt;"Yes (HUD)") * (_xlpm.hoh="Self (head of household)"))), "")&lt;&gt;"",1,0)),
SUM(IF(IFERROR(_xlfn.UNIQUE(_xlfn._xlws.FILTER(_xlpm.clientIds, (_xlpm.outflow="Inactive") * (_xlpm.hhType="Families") * (_xlpm.vet="Yes (HUD)") * (_xlpm.hoh="Self (head of household)"))), "")&lt;&gt;"",1,0)),
SUM(IF(IFERROR(_xlfn.UNIQUE(_xlfn._xlws.FILTER(_xlpm.clientIds, (_xlpm.outflow="Inactive") * (_xlpm.hhType="No HoH or DOB Missing"))), "")&lt;&gt;"",1,0)),
SUM(IF(IFERROR(_xlfn.UNIQUE(_xlfn._xlws.FILTER(_xlpm.clientIds, (_xlpm.outflow="Inactive") * (_xlpm.hhType="No HoH or DOB Missing") * (_xlpm.vet&lt;&gt;"Yes (HUD)"))), "")&lt;&gt;"",1,0)),
SUM(IF(IFERROR(_xlfn.UNIQUE(_xlfn._xlws.FILTER(_xlpm.clientIds, (_xlpm.outflow="Inactive") * (_xlpm.hhType="No HoH or DOB Missing") * (_xlpm.vet="Yes (HUD)"))), "")&lt;&gt;"",1,0)),
SUM(IF(IFERROR(_xlfn.UNIQUE(_xlfn._xlws.FILTER(_xlpm.clientIds, (_xlpm.outflow="Inactive") * (_xlpm.hhType="Other Household Type"))), "")&lt;&gt;"",1,0)),
SUM(IF(IFERROR(_xlfn.UNIQUE(_xlfn._xlws.FILTER(_xlpm.clientIds, (_xlpm.outflow="Inactive") * (_xlpm.hhType="Other Household Type") * (_xlpm.vet&lt;&gt;"Yes (HUD)"))), "")&lt;&gt;"",1,0)),
SUM(IF(IFERROR(_xlfn.UNIQUE(_xlfn._xlws.FILTER(_xlpm.clientIds, (_xlpm.outflow="Inactive") * (_xlpm.hhType="Other Household Type") * (_xlpm.vet="Yes (HUD)"))), "")&lt;&gt;"",1,0)),
SUM(IF(IFERROR(_xlfn.UNIQUE(_xlfn._xlws.FILTER(_xlpm.clientIds, (_xlpm.outflow="Inactive") * (_xlpm.hhType="Single Adults"))), "")&lt;&gt;"",1,0)),
SUM(IF(IFERROR(_xlfn.UNIQUE(_xlfn._xlws.FILTER(_xlpm.clientIds, (_xlpm.outflow="Inactive") * (_xlpm.hhType="Single Adults") * (_xlpm.vet&lt;&gt;"Yes (HUD)"))), "")&lt;&gt;"",1,0)),
SUM(IF(IFERROR(_xlfn.UNIQUE(_xlfn._xlws.FILTER(_xlpm.clientIds, (_xlpm.outflow="Inactive") * (_xlpm.hhType="Single Adults") * (_xlpm.vet="Yes (HUD)"))), "")&lt;&gt;"",1,0)),
SUM(IF(IFERROR(_xlfn.UNIQUE(_xlfn._xlws.FILTER(_xlpm.clientIds, (_xlpm.outflow="Inactive") * (_xlpm.hhType="Unaccompanied Minor"))), "")&lt;&gt;"",1,0)),
SUM(IF(IFERROR(_xlfn.UNIQUE(_xlfn._xlws.FILTER(_xlpm.clientIds, (_xlpm.outflow="Inactive") * (_xlpm.hhType="Unaccompanied Minor") * (_xlpm.vet&lt;&gt;"Yes (HUD)"))), "")&lt;&gt;"",1,0)),
SUM(IF(IFERROR(_xlfn.UNIQUE(_xlfn._xlws.FILTER(_xlpm.clientIds, (_xlpm.outflow="Inactive") * (_xlpm.hhType="Unaccompanied Minor") * (_xlpm.vet="Yes (HUD)"))), "")&lt;&gt;"",1,0)),
SUM(IF(IFERROR(_xlfn.UNIQUE(_xlfn._xlws.FILTER(_xlpm.clientIds, (_xlpm.outflow="Inactive") * (_xlpm.hhType="Unaccompanied Youth"))), "")&lt;&gt;"",1,0)),
SUM(IF(IFERROR(_xlfn.UNIQUE(_xlfn._xlws.FILTER(_xlpm.clientIds, (_xlpm.outflow="Inactive") * (_xlpm.hhType="Unaccompanied Youth") * (_xlpm.vet&lt;&gt;"Yes (HUD)"))), "")&lt;&gt;"",1,0)),
SUM(IF(IFERROR(_xlfn.UNIQUE(_xlfn._xlws.FILTER(_xlpm.clientIds, (_xlpm.outflow="Inactive") * (_xlpm.hhType="Unaccompanied Youth") * (_xlpm.vet="Yes (HUD)"))), "")&lt;&gt;"",1,0)),
SUM(IF(IFERROR(_xlfn.UNIQUE(_xlfn._xlws.FILTER(_xlpm.clientIds, (_xlpm.outflow="Inactive"))), "")&lt;&gt;"",1,0))
))</f>
        <v>0</v>
      </c>
      <c r="L20" s="38"/>
      <c r="N20" s="37"/>
      <c r="O20" s="51" t="s">
        <v>86</v>
      </c>
      <c r="P20" s="52" cm="1">
        <f t="array" aca="1" ref="P20:P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_xlfn.VSTACK(
SUM(IF(IFERROR(_xlfn._xlws.FILTER(_xlpm.clientIds, (_xlpm.chronic="Chronic") * (_xlpm.lotApprox&lt;&gt;"") * (_xlpm.hhType="Families")), "")&lt;&gt;"",1,0)),
SUM(IF(IFERROR(_xlfn._xlws.FILTER(_xlpm.clientIds, (_xlpm.chronic="Chronic") * (_xlpm.lotApprox&lt;&gt;"") * (_xlpm.hhType="Families") * (_xlpm.vet&lt;&gt;"Yes (HUD)")), "")&lt;&gt;"",1,0)),
SUM(IF(IFERROR(_xlfn._xlws.FILTER(_xlpm.clientIds, (_xlpm.chronic="Chronic") * (_xlpm.lotApprox&lt;&gt;"") * (_xlpm.hhType="Families") * (_xlpm.vet="Yes (HUD)")), "")&lt;&gt;"",1,0)),
SUM(IF(IFERROR(_xlfn._xlws.FILTER(_xlpm.clientIds, (_xlpm.chronic="Chronic") * (_xlpm.lotApprox&lt;&gt;"") * (_xlpm.hhType="Families") * (_xlpm.hoh="Self (head of household)")), "")&lt;&gt;"",1,0)),
SUM(IF(IFERROR(_xlfn._xlws.FILTER(_xlpm.clientIds, (_xlpm.chronic="Chronic") * (_xlpm.lotApprox&lt;&gt;"") * (_xlpm.hhType="Families") * (_xlpm.vet&lt;&gt;"Yes (HUD)") * (_xlpm.hoh="Self (head of household)")), "")&lt;&gt;"",1,0)),
SUM(IF(IFERROR(_xlfn._xlws.FILTER(_xlpm.clientIds, (_xlpm.chronic="Chronic") * (_xlpm.lotApprox&lt;&gt;"") * (_xlpm.hhType="Families") * (_xlpm.vet="Yes (HUD)") * (_xlpm.hoh="Self (head of household)")), "")&lt;&gt;"",1,0)),
SUM(IF(IFERROR(_xlfn._xlws.FILTER(_xlpm.clientIds, (_xlpm.chronic="Chronic") * (_xlpm.lotApprox&lt;&gt;"") * (_xlpm.hhType="No HoH or DOB Missing")), "")&lt;&gt;"",1,0)),
SUM(IF(IFERROR(_xlfn._xlws.FILTER(_xlpm.clientIds, (_xlpm.chronic="Chronic") * (_xlpm.lotApprox&lt;&gt;"") * (_xlpm.hhType="No HoH or DOB Missing") * (_xlpm.vet&lt;&gt;"Yes (HUD)")), "")&lt;&gt;"",1,0)),
SUM(IF(IFERROR(_xlfn._xlws.FILTER(_xlpm.clientIds, (_xlpm.chronic="Chronic") * (_xlpm.lotApprox&lt;&gt;"") * (_xlpm.hhType="No HoH or DOB Missing") * (_xlpm.vet="Yes (HUD)")), "")&lt;&gt;"",1,0)),
SUM(IF(IFERROR(_xlfn._xlws.FILTER(_xlpm.clientIds, (_xlpm.chronic="Chronic") * (_xlpm.lotApprox&lt;&gt;"") * (_xlpm.hhType="Other Household Type")), "")&lt;&gt;"",1,0)),
SUM(IF(IFERROR(_xlfn._xlws.FILTER(_xlpm.clientIds, (_xlpm.chronic="Chronic") * (_xlpm.lotApprox&lt;&gt;"") * (_xlpm.hhType="Other Household Type") * (_xlpm.vet&lt;&gt;"Yes (HUD)")), "")&lt;&gt;"",1,0)),
SUM(IF(IFERROR(_xlfn._xlws.FILTER(_xlpm.clientIds, (_xlpm.chronic="Chronic") * (_xlpm.lotApprox&lt;&gt;"") * (_xlpm.hhType="Other Household Type") * (_xlpm.vet="Yes (HUD)")), "")&lt;&gt;"",1,0)),
SUM(IF(IFERROR(_xlfn._xlws.FILTER(_xlpm.clientIds, (_xlpm.chronic="Chronic") * (_xlpm.lotApprox&lt;&gt;"") * (_xlpm.hhType="Single Adults")), "")&lt;&gt;"",1,0)),
SUM(IF(IFERROR(_xlfn._xlws.FILTER(_xlpm.clientIds, (_xlpm.chronic="Chronic") * (_xlpm.lotApprox&lt;&gt;"") * (_xlpm.hhType="Single Adults") * (_xlpm.vet&lt;&gt;"Yes (HUD)")), "")&lt;&gt;"",1,0)),
SUM(IF(IFERROR(_xlfn._xlws.FILTER(_xlpm.clientIds, (_xlpm.chronic="Chronic") * (_xlpm.lotApprox&lt;&gt;"") * (_xlpm.hhType="Single Adults") * (_xlpm.vet="Yes (HUD)")), "")&lt;&gt;"",1,0)),
SUM(IF(IFERROR(_xlfn._xlws.FILTER(_xlpm.clientIds, (_xlpm.chronic="Chronic") * (_xlpm.lotApprox&lt;&gt;"") * (_xlpm.hhType="Unaccompanied Minor")), "")&lt;&gt;"",1,0)),
SUM(IF(IFERROR(_xlfn._xlws.FILTER(_xlpm.clientIds, (_xlpm.chronic="Chronic") * (_xlpm.lotApprox&lt;&gt;"") * (_xlpm.hhType="Unaccompanied Minor") * (_xlpm.vet&lt;&gt;"Yes (HUD)")), "")&lt;&gt;"",1,0)),
SUM(IF(IFERROR(_xlfn._xlws.FILTER(_xlpm.clientIds, (_xlpm.chronic="Chronic") * (_xlpm.lotApprox&lt;&gt;"") * (_xlpm.hhType="Unaccompanied Minor") * (_xlpm.vet="Yes (HUD)")), "")&lt;&gt;"",1,0)),
SUM(IF(IFERROR(_xlfn._xlws.FILTER(_xlpm.clientIds, (_xlpm.chronic="Chronic") * (_xlpm.lotApprox&lt;&gt;"") * (_xlpm.hhType="Unaccompanied Youth")), "")&lt;&gt;"",1,0)),
SUM(IF(IFERROR(_xlfn._xlws.FILTER(_xlpm.clientIds, (_xlpm.chronic="Chronic") * (_xlpm.lotApprox&lt;&gt;"") * (_xlpm.hhType="Unaccompanied Youth") * (_xlpm.vet&lt;&gt;"Yes (HUD)")), "")&lt;&gt;"",1,0)),
SUM(IF(IFERROR(_xlfn._xlws.FILTER(_xlpm.clientIds, (_xlpm.chronic="Chronic") * (_xlpm.lotApprox&lt;&gt;"") * (_xlpm.hhType="Unaccompanied Youth") * (_xlpm.vet="Yes (HUD)")), "")&lt;&gt;"",1,0)),
SUM(IF(IFERROR(_xlfn._xlws.FILTER(_xlpm.clientIds, (_xlpm.chronic="Chronic") * (_xlpm.lotApprox&lt;&gt;"")), "")&lt;&gt;"",1,0))
))</f>
        <v>0</v>
      </c>
      <c r="Q20" s="29" t="str" cm="1">
        <f t="array" aca="1" ref="Q20:Q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IF($P$20:$P$41&lt;&gt;0,
_xlfn.VSTACK(
SUMIFS(_xlpm.lotApprox, _xlpm.chronic, "Chronic", _xlpm.hhType, "Families"),
SUMIFS(_xlpm.lotApprox, _xlpm.chronic, "Chronic", _xlpm.hhType, "Families", _xlpm.vet, "&lt;&gt;Yes (HUD)"),
SUMIFS(_xlpm.lotApprox, _xlpm.chronic, "Chronic", _xlpm.hhType, "Families", _xlpm.vet, "=Yes (HUD)"),
SUMIFS(_xlpm.lotApprox, _xlpm.chronic, "Chronic", _xlpm.hhType, "Families", _xlpm.hoh, "Self (head of household)"),
SUMIFS(_xlpm.lotApprox, _xlpm.chronic, "Chronic", _xlpm.hhType, "Families", _xlpm.vet, "&lt;&gt;Yes (HUD)", _xlpm.hoh, "Self (head of household)"),
SUMIFS(_xlpm.lotApprox, _xlpm.chronic, "Chronic", _xlpm.hhType, "Families", _xlpm.vet, "=Yes (HUD)", _xlpm.hoh, "Self (head of household)"),
SUMIFS(_xlpm.lotApprox, _xlpm.chronic, "Chronic", _xlpm.hhType, "No HoH or DOB Missing"),
SUMIFS(_xlpm.lotApprox, _xlpm.chronic, "Chronic", _xlpm.hhType, "No HoH or DOB Missing", _xlpm.vet, "&lt;&gt;Yes (HUD)"),
SUMIFS(_xlpm.lotApprox, _xlpm.chronic, "Chronic", _xlpm.hhType, "No HoH or DOB Missing", _xlpm.vet, "=Yes (HUD)"),
SUMIFS(_xlpm.lotApprox, _xlpm.chronic, "Chronic", _xlpm.hhType, "Other Household Type"),
SUMIFS(_xlpm.lotApprox, _xlpm.chronic, "Chronic", _xlpm.hhType, "Other Household Type", _xlpm.vet, "&lt;&gt;Yes (HUD)"),
SUMIFS(_xlpm.lotApprox, _xlpm.chronic, "Chronic", _xlpm.hhType, "Other Household Type", _xlpm.vet, "=Yes (HUD)"),
SUMIFS(_xlpm.lotApprox, _xlpm.chronic, "Chronic", _xlpm.hhType, "Single Adults"),
SUMIFS(_xlpm.lotApprox, _xlpm.chronic, "Chronic", _xlpm.hhType, "Single Adults", _xlpm.vet, "&lt;&gt;Yes (HUD)"),
SUMIFS(_xlpm.lotApprox, _xlpm.chronic, "Chronic", _xlpm.hhType, "Single Adults", _xlpm.vet, "=Yes (HUD)"),
SUMIFS(_xlpm.lotApprox, _xlpm.chronic, "Chronic", _xlpm.hhType, "Unaccompanied Minor"),
SUMIFS(_xlpm.lotApprox, _xlpm.chronic, "Chronic", _xlpm.hhType, "Unaccompanied Minor", _xlpm.vet, "&lt;&gt;Yes (HUD)"),
SUMIFS(_xlpm.lotApprox, _xlpm.chronic, "Chronic", _xlpm.hhType, "Unaccompanied Minor", _xlpm.vet, "=Yes (HUD)"),
SUMIFS(_xlpm.lotApprox, _xlpm.chronic, "Chronic", _xlpm.hhType, "Unaccompanied Youth"),
SUMIFS(_xlpm.lotApprox, _xlpm.chronic, "Chronic", _xlpm.hhType, "Unaccompanied Youth", _xlpm.vet, "&lt;&gt;Yes (HUD)"),
SUMIFS(_xlpm.lotApprox, _xlpm.chronic, "Chronic", _xlpm.hhType, "Unaccompanied Youth", _xlpm.vet, "=Yes (HUD)"),
SUMIFS(_xlpm.lotApprox, _xlpm.chronic, "Chronic")
), ""))</f>
        <v/>
      </c>
      <c r="R20" s="53" t="str" cm="1">
        <f t="array" aca="1" ref="R20:R41" ca="1">IFERROR($Q$20:$Q$41/$P$20:$P$41, "")</f>
        <v/>
      </c>
      <c r="S20" s="52" cm="1">
        <f t="array" aca="1" ref="S20:S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_xlfn.VSTACK(
SUM(IF(IFERROR(_xlfn._xlws.FILTER(_xlpm.clientIds, (_xlpm.chronic="Chronic") * (_xlpm.lotFirst&lt;&gt;"") * (_xlpm.hhType="Families")), "")&lt;&gt;"",1,0)),
SUM(IF(IFERROR(_xlfn._xlws.FILTER(_xlpm.clientIds, (_xlpm.chronic="Chronic") * (_xlpm.lotFirst&lt;&gt;"") * (_xlpm.hhType="Families") * (_xlpm.vet&lt;&gt;"Yes (HUD)")), "")&lt;&gt;"",1,0)),
SUM(IF(IFERROR(_xlfn._xlws.FILTER(_xlpm.clientIds, (_xlpm.chronic="Chronic") * (_xlpm.lotFirst&lt;&gt;"") * (_xlpm.hhType="Families") * (_xlpm.vet="Yes (HUD)")), "")&lt;&gt;"",1,0)),
SUM(IF(IFERROR(_xlfn._xlws.FILTER(_xlpm.clientIds, (_xlpm.chronic="Chronic") * (_xlpm.lotFirst&lt;&gt;"") * (_xlpm.hhType="Families") * (_xlpm.hoh="Self (head of household)")), "")&lt;&gt;"",1,0)),
SUM(IF(IFERROR(_xlfn._xlws.FILTER(_xlpm.clientIds, (_xlpm.chronic="Chronic") * (_xlpm.lotFirst&lt;&gt;"") * (_xlpm.hhType="Families") * (_xlpm.vet&lt;&gt;"Yes (HUD)") * (_xlpm.hoh="Self (head of household)")), "")&lt;&gt;"",1,0)),
SUM(IF(IFERROR(_xlfn._xlws.FILTER(_xlpm.clientIds, (_xlpm.chronic="Chronic") * (_xlpm.lotFirst&lt;&gt;"") * (_xlpm.hhType="Families") * (_xlpm.vet="Yes (HUD)") * (_xlpm.hoh="Self (head of household)")), "")&lt;&gt;"",1,0)),
SUM(IF(IFERROR(_xlfn._xlws.FILTER(_xlpm.clientIds, (_xlpm.chronic="Chronic") * (_xlpm.lotFirst&lt;&gt;"") * (_xlpm.hhType="No HoH or DOB Missing")), "")&lt;&gt;"",1,0)),
SUM(IF(IFERROR(_xlfn._xlws.FILTER(_xlpm.clientIds, (_xlpm.chronic="Chronic") * (_xlpm.lotFirst&lt;&gt;"") * (_xlpm.hhType="No HoH or DOB Missing") * (_xlpm.vet&lt;&gt;"Yes (HUD)")), "")&lt;&gt;"",1,0)),
SUM(IF(IFERROR(_xlfn._xlws.FILTER(_xlpm.clientIds, (_xlpm.chronic="Chronic") * (_xlpm.lotFirst&lt;&gt;"") * (_xlpm.hhType="No HoH or DOB Missing") * (_xlpm.vet="Yes (HUD)")), "")&lt;&gt;"",1,0)),
SUM(IF(IFERROR(_xlfn._xlws.FILTER(_xlpm.clientIds, (_xlpm.chronic="Chronic") * (_xlpm.lotFirst&lt;&gt;"") * (_xlpm.hhType="Other Household Type")), "")&lt;&gt;"",1,0)),
SUM(IF(IFERROR(_xlfn._xlws.FILTER(_xlpm.clientIds, (_xlpm.chronic="Chronic") * (_xlpm.lotFirst&lt;&gt;"") * (_xlpm.hhType="Other Household Type") * (_xlpm.vet&lt;&gt;"Yes (HUD)")), "")&lt;&gt;"",1,0)),
SUM(IF(IFERROR(_xlfn._xlws.FILTER(_xlpm.clientIds, (_xlpm.chronic="Chronic") * (_xlpm.lotFirst&lt;&gt;"") * (_xlpm.hhType="Other Household Type") * (_xlpm.vet="Yes (HUD)")), "")&lt;&gt;"",1,0)),
SUM(IF(IFERROR(_xlfn._xlws.FILTER(_xlpm.clientIds, (_xlpm.chronic="Chronic") * (_xlpm.lotFirst&lt;&gt;"") * (_xlpm.hhType="Single Adults")), "")&lt;&gt;"",1,0)),
SUM(IF(IFERROR(_xlfn._xlws.FILTER(_xlpm.clientIds, (_xlpm.chronic="Chronic") * (_xlpm.lotFirst&lt;&gt;"") * (_xlpm.hhType="Single Adults") * (_xlpm.vet&lt;&gt;"Yes (HUD)")), "")&lt;&gt;"",1,0)),
SUM(IF(IFERROR(_xlfn._xlws.FILTER(_xlpm.clientIds, (_xlpm.chronic="Chronic") * (_xlpm.lotFirst&lt;&gt;"") * (_xlpm.hhType="Single Adults") * (_xlpm.vet="Yes (HUD)")), "")&lt;&gt;"",1,0)),
SUM(IF(IFERROR(_xlfn._xlws.FILTER(_xlpm.clientIds, (_xlpm.chronic="Chronic") * (_xlpm.lotFirst&lt;&gt;"") * (_xlpm.hhType="Unaccompanied Minor")), "")&lt;&gt;"",1,0)),
SUM(IF(IFERROR(_xlfn._xlws.FILTER(_xlpm.clientIds, (_xlpm.chronic="Chronic") * (_xlpm.lotFirst&lt;&gt;"") * (_xlpm.hhType="Unaccompanied Minor") * (_xlpm.vet&lt;&gt;"Yes (HUD)")), "")&lt;&gt;"",1,0)),
SUM(IF(IFERROR(_xlfn._xlws.FILTER(_xlpm.clientIds, (_xlpm.chronic="Chronic") * (_xlpm.lotFirst&lt;&gt;"") * (_xlpm.hhType="Unaccompanied Minor") * (_xlpm.vet="Yes (HUD)")), "")&lt;&gt;"",1,0)),
SUM(IF(IFERROR(_xlfn._xlws.FILTER(_xlpm.clientIds, (_xlpm.chronic="Chronic") * (_xlpm.lotFirst&lt;&gt;"") * (_xlpm.hhType="Unaccompanied Youth")), "")&lt;&gt;"",1,0)),
SUM(IF(IFERROR(_xlfn._xlws.FILTER(_xlpm.clientIds, (_xlpm.chronic="Chronic") * (_xlpm.lotFirst&lt;&gt;"") * (_xlpm.hhType="Unaccompanied Youth") * (_xlpm.vet&lt;&gt;"Yes (HUD)")), "")&lt;&gt;"",1,0)),
SUM(IF(IFERROR(_xlfn._xlws.FILTER(_xlpm.clientIds, (_xlpm.chronic="Chronic") * (_xlpm.lotFirst&lt;&gt;"") * (_xlpm.hhType="Unaccompanied Youth") * (_xlpm.vet="Yes (HUD)")), "")&lt;&gt;"",1,0)),
SUM(IF(IFERROR(_xlfn._xlws.FILTER(_xlpm.clientIds, (_xlpm.chronic="Chronic") * (_xlpm.lotFirst&lt;&gt;"")), "")&lt;&gt;"",1,0))
))</f>
        <v>0</v>
      </c>
      <c r="T20" s="29" t="str" cm="1">
        <f t="array" aca="1" ref="T20:T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IF($S$20:$S$41&lt;&gt;0,
_xlfn.VSTACK(
SUMIFS(_xlpm.lotFirst, _xlpm.chronic, "Chronic", _xlpm.hhType, "Families"),
SUMIFS(_xlpm.lotFirst, _xlpm.chronic, "Chronic", _xlpm.hhType, "Families", _xlpm.vet, "&lt;&gt;Yes (HUD)"),
SUMIFS(_xlpm.lotFirst, _xlpm.chronic, "Chronic", _xlpm.hhType, "Families", _xlpm.vet, "=Yes (HUD)"),
SUMIFS(_xlpm.lotFirst, _xlpm.chronic, "Chronic", _xlpm.hhType, "Families", _xlpm.hoh, "Self (head of household)"),
SUMIFS(_xlpm.lotFirst, _xlpm.chronic, "Chronic", _xlpm.hhType, "Families", _xlpm.vet, "&lt;&gt;Yes (HUD)", _xlpm.hoh, "Self (head of household)"),
SUMIFS(_xlpm.lotFirst, _xlpm.chronic, "Chronic", _xlpm.hhType, "Families", _xlpm.vet, "=Yes (HUD)", _xlpm.hoh, "Self (head of household)"),
SUMIFS(_xlpm.lotFirst, _xlpm.chronic, "Chronic", _xlpm.hhType, "No HoH or DOB Missing"),
SUMIFS(_xlpm.lotFirst, _xlpm.chronic, "Chronic", _xlpm.hhType, "No HoH or DOB Missing", _xlpm.vet, "&lt;&gt;Yes (HUD)"),
SUMIFS(_xlpm.lotFirst, _xlpm.chronic, "Chronic", _xlpm.hhType, "No HoH or DOB Missing", _xlpm.vet, "=Yes (HUD)"),
SUMIFS(_xlpm.lotFirst, _xlpm.chronic, "Chronic", _xlpm.hhType, "Other Household Type"),
SUMIFS(_xlpm.lotFirst, _xlpm.chronic, "Chronic", _xlpm.hhType, "Other Household Type", _xlpm.vet, "&lt;&gt;Yes (HUD)"),
SUMIFS(_xlpm.lotFirst, _xlpm.chronic, "Chronic", _xlpm.hhType, "Other Household Type", _xlpm.vet, "=Yes (HUD)"),
SUMIFS(_xlpm.lotFirst, _xlpm.chronic, "Chronic", _xlpm.hhType, "Single Adults"),
SUMIFS(_xlpm.lotFirst, _xlpm.chronic, "Chronic", _xlpm.hhType, "Single Adults", _xlpm.vet, "&lt;&gt;Yes (HUD)"),
SUMIFS(_xlpm.lotFirst, _xlpm.chronic, "Chronic", _xlpm.hhType, "Single Adults", _xlpm.vet, "=Yes (HUD)"),
SUMIFS(_xlpm.lotFirst, _xlpm.chronic, "Chronic", _xlpm.hhType, "Unaccompanied Minor"),
SUMIFS(_xlpm.lotFirst, _xlpm.chronic, "Chronic", _xlpm.hhType, "Unaccompanied Minor", _xlpm.vet, "&lt;&gt;Yes (HUD)"),
SUMIFS(_xlpm.lotFirst, _xlpm.chronic, "Chronic", _xlpm.hhType, "Unaccompanied Minor", _xlpm.vet, "=Yes (HUD)"),
SUMIFS(_xlpm.lotFirst, _xlpm.chronic, "Chronic", _xlpm.hhType, "Unaccompanied Youth"),
SUMIFS(_xlpm.lotFirst, _xlpm.chronic, "Chronic", _xlpm.hhType, "Unaccompanied Youth", _xlpm.vet, "&lt;&gt;Yes (HUD)"),
SUMIFS(_xlpm.lotFirst, _xlpm.chronic, "Chronic", _xlpm.hhType, "Unaccompanied Youth", _xlpm.vet, "=Yes (HUD)"),
SUMIFS(_xlpm.lotFirst, _xlpm.chronic, "Chronic")
), ""))</f>
        <v/>
      </c>
      <c r="U20" s="53" t="str" cm="1">
        <f t="array" aca="1" ref="U20:U41" ca="1">IFERROR($T$20:$T$41/$S$20:$S$41, "")</f>
        <v/>
      </c>
      <c r="W20" s="52" cm="1">
        <f t="array" aca="1" ref="W20:W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_xlfn.VSTACK(
SUM(IF(IFERROR(_xlfn._xlws.FILTER(_xlpm.clientIds, (_xlpm.chronic&lt;&gt;"Chronic") * (_xlpm.lotApprox&lt;&gt;"") * (_xlpm.hhType="Families")), "")&lt;&gt;"",1,0)),
SUM(IF(IFERROR(_xlfn._xlws.FILTER(_xlpm.clientIds, (_xlpm.chronic&lt;&gt;"Chronic") * (_xlpm.lotApprox&lt;&gt;"") * (_xlpm.hhType="Families") * (_xlpm.vet&lt;&gt;"Yes (HUD)")), "")&lt;&gt;"",1,0)),
SUM(IF(IFERROR(_xlfn._xlws.FILTER(_xlpm.clientIds, (_xlpm.chronic&lt;&gt;"Chronic") * (_xlpm.lotApprox&lt;&gt;"") * (_xlpm.hhType="Families") * (_xlpm.vet="Yes (HUD)")), "")&lt;&gt;"",1,0)),
SUM(IF(IFERROR(_xlfn._xlws.FILTER(_xlpm.clientIds, (_xlpm.chronic&lt;&gt;"Chronic") * (_xlpm.lotApprox&lt;&gt;"") * (_xlpm.hhType="Families") * (_xlpm.hoh="Self (head of household)")), "")&lt;&gt;"",1,0)),
SUM(IF(IFERROR(_xlfn._xlws.FILTER(_xlpm.clientIds, (_xlpm.chronic&lt;&gt;"Chronic") * (_xlpm.lotApprox&lt;&gt;"") * (_xlpm.hhType="Families") * (_xlpm.vet&lt;&gt;"Yes (HUD)") * (_xlpm.hoh="Self (head of household)")), "")&lt;&gt;"",1,0)),
SUM(IF(IFERROR(_xlfn._xlws.FILTER(_xlpm.clientIds, (_xlpm.chronic&lt;&gt;"Chronic") * (_xlpm.lotApprox&lt;&gt;"") * (_xlpm.hhType="Families") * (_xlpm.vet="Yes (HUD)") * (_xlpm.hoh="Self (head of household)")), "")&lt;&gt;"",1,0)),
SUM(IF(IFERROR(_xlfn._xlws.FILTER(_xlpm.clientIds, (_xlpm.chronic&lt;&gt;"Chronic") * (_xlpm.lotApprox&lt;&gt;"") * (_xlpm.hhType="No HoH or DOB Missing")), "")&lt;&gt;"",1,0)),
SUM(IF(IFERROR(_xlfn._xlws.FILTER(_xlpm.clientIds, (_xlpm.chronic&lt;&gt;"Chronic") * (_xlpm.lotApprox&lt;&gt;"") * (_xlpm.hhType="No HoH or DOB Missing") * (_xlpm.vet&lt;&gt;"Yes (HUD)")), "")&lt;&gt;"",1,0)),
SUM(IF(IFERROR(_xlfn._xlws.FILTER(_xlpm.clientIds, (_xlpm.chronic&lt;&gt;"Chronic") * (_xlpm.lotApprox&lt;&gt;"") * (_xlpm.hhType="No HoH or DOB Missing") * (_xlpm.vet="Yes (HUD)")), "")&lt;&gt;"",1,0)),
SUM(IF(IFERROR(_xlfn._xlws.FILTER(_xlpm.clientIds, (_xlpm.chronic&lt;&gt;"Chronic") * (_xlpm.lotApprox&lt;&gt;"") * (_xlpm.hhType="Other Household Type")), "")&lt;&gt;"",1,0)),
SUM(IF(IFERROR(_xlfn._xlws.FILTER(_xlpm.clientIds, (_xlpm.chronic&lt;&gt;"Chronic") * (_xlpm.lotApprox&lt;&gt;"") * (_xlpm.hhType="Other Household Type") * (_xlpm.vet&lt;&gt;"Yes (HUD)")), "")&lt;&gt;"",1,0)),
SUM(IF(IFERROR(_xlfn._xlws.FILTER(_xlpm.clientIds, (_xlpm.chronic&lt;&gt;"Chronic") * (_xlpm.lotApprox&lt;&gt;"") * (_xlpm.hhType="Other Household Type") * (_xlpm.vet="Yes (HUD)")), "")&lt;&gt;"",1,0)),
SUM(IF(IFERROR(_xlfn._xlws.FILTER(_xlpm.clientIds, (_xlpm.chronic&lt;&gt;"Chronic") * (_xlpm.lotApprox&lt;&gt;"") * (_xlpm.hhType="Single Adults")), "")&lt;&gt;"",1,0)),
SUM(IF(IFERROR(_xlfn._xlws.FILTER(_xlpm.clientIds, (_xlpm.chronic&lt;&gt;"Chronic") * (_xlpm.lotApprox&lt;&gt;"") * (_xlpm.hhType="Single Adults") * (_xlpm.vet&lt;&gt;"Yes (HUD)")), "")&lt;&gt;"",1,0)),
SUM(IF(IFERROR(_xlfn._xlws.FILTER(_xlpm.clientIds, (_xlpm.chronic&lt;&gt;"Chronic") * (_xlpm.lotApprox&lt;&gt;"") * (_xlpm.hhType="Single Adults") * (_xlpm.vet="Yes (HUD)")), "")&lt;&gt;"",1,0)),
SUM(IF(IFERROR(_xlfn._xlws.FILTER(_xlpm.clientIds, (_xlpm.chronic&lt;&gt;"Chronic") * (_xlpm.lotApprox&lt;&gt;"") * (_xlpm.hhType="Unaccompanied Minor")), "")&lt;&gt;"",1,0)),
SUM(IF(IFERROR(_xlfn._xlws.FILTER(_xlpm.clientIds, (_xlpm.chronic&lt;&gt;"Chronic") * (_xlpm.lotApprox&lt;&gt;"") * (_xlpm.hhType="Unaccompanied Minor") * (_xlpm.vet&lt;&gt;"Yes (HUD)")), "")&lt;&gt;"",1,0)),
SUM(IF(IFERROR(_xlfn._xlws.FILTER(_xlpm.clientIds, (_xlpm.chronic&lt;&gt;"Chronic") * (_xlpm.lotApprox&lt;&gt;"") * (_xlpm.hhType="Unaccompanied Minor") * (_xlpm.vet="Yes (HUD)")), "")&lt;&gt;"",1,0)),
SUM(IF(IFERROR(_xlfn._xlws.FILTER(_xlpm.clientIds, (_xlpm.chronic&lt;&gt;"Chronic") * (_xlpm.lotApprox&lt;&gt;"") * (_xlpm.hhType="Unaccompanied Youth")), "")&lt;&gt;"",1,0)),
SUM(IF(IFERROR(_xlfn._xlws.FILTER(_xlpm.clientIds, (_xlpm.chronic&lt;&gt;"Chronic") * (_xlpm.lotApprox&lt;&gt;"") * (_xlpm.hhType="Unaccompanied Youth") * (_xlpm.vet&lt;&gt;"Yes (HUD)")), "")&lt;&gt;"",1,0)),
SUM(IF(IFERROR(_xlfn._xlws.FILTER(_xlpm.clientIds, (_xlpm.chronic&lt;&gt;"Chronic") * (_xlpm.lotApprox&lt;&gt;"") * (_xlpm.hhType="Unaccompanied Youth") * (_xlpm.vet="Yes (HUD)")), "")&lt;&gt;"",1,0)),
SUM(IF(IFERROR(_xlfn._xlws.FILTER(_xlpm.clientIds, (_xlpm.chronic&lt;&gt;"Chronic") * (_xlpm.lotApprox&lt;&gt;"")), "")&lt;&gt;"",1,0))
))</f>
        <v>0</v>
      </c>
      <c r="X20" s="29" t="str" cm="1">
        <f t="array" aca="1" ref="X20:X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IF($W$20:$W$41&lt;&gt;0,
_xlfn.VSTACK(
SUMIFS(_xlpm.lotApprox, _xlpm.chronic, "&lt;&gt;Chronic", _xlpm.hhType, "Families"),
SUMIFS(_xlpm.lotApprox, _xlpm.chronic, "&lt;&gt;Chronic", _xlpm.hhType, "Families", _xlpm.vet, "&lt;&gt;Yes (HUD)"),
SUMIFS(_xlpm.lotApprox, _xlpm.chronic, "&lt;&gt;Chronic", _xlpm.hhType, "Families", _xlpm.vet, "=Yes (HUD)"),
SUMIFS(_xlpm.lotApprox, _xlpm.chronic, "&lt;&gt;Chronic", _xlpm.hhType, "Families", _xlpm.hoh, "Self (head of household)"),
SUMIFS(_xlpm.lotApprox, _xlpm.chronic, "&lt;&gt;Chronic", _xlpm.hhType, "Families", _xlpm.vet, "&lt;&gt;Yes (HUD)", _xlpm.hoh, "Self (head of household)"),
SUMIFS(_xlpm.lotApprox, _xlpm.chronic, "&lt;&gt;Chronic", _xlpm.hhType, "Families", _xlpm.vet, "=Yes (HUD)", _xlpm.hoh, "Self (head of household)"),
SUMIFS(_xlpm.lotApprox, _xlpm.chronic, "&lt;&gt;Chronic", _xlpm.hhType, "No HoH or DOB Missing"),
SUMIFS(_xlpm.lotApprox, _xlpm.chronic, "&lt;&gt;Chronic", _xlpm.hhType, "No HoH or DOB Missing", _xlpm.vet, "&lt;&gt;Yes (HUD)"),
SUMIFS(_xlpm.lotApprox, _xlpm.chronic, "&lt;&gt;Chronic", _xlpm.hhType, "No HoH or DOB Missing", _xlpm.vet, "=Yes (HUD)"),
SUMIFS(_xlpm.lotApprox, _xlpm.chronic, "&lt;&gt;Chronic", _xlpm.hhType, "Other Household Type"),
SUMIFS(_xlpm.lotApprox, _xlpm.chronic, "&lt;&gt;Chronic", _xlpm.hhType, "Other Household Type", _xlpm.vet, "&lt;&gt;Yes (HUD)"),
SUMIFS(_xlpm.lotApprox, _xlpm.chronic, "&lt;&gt;Chronic", _xlpm.hhType, "Other Household Type", _xlpm.vet, "=Yes (HUD)"),
SUMIFS(_xlpm.lotApprox, _xlpm.chronic, "&lt;&gt;Chronic", _xlpm.hhType, "Single Adults"),
SUMIFS(_xlpm.lotApprox, _xlpm.chronic, "&lt;&gt;Chronic", _xlpm.hhType, "Single Adults", _xlpm.vet, "&lt;&gt;Yes (HUD)"),
SUMIFS(_xlpm.lotApprox, _xlpm.chronic, "&lt;&gt;Chronic", _xlpm.hhType, "Single Adults", _xlpm.vet, "=Yes (HUD)"),
SUMIFS(_xlpm.lotApprox, _xlpm.chronic, "&lt;&gt;Chronic", _xlpm.hhType, "Unaccompanied Minor"),
SUMIFS(_xlpm.lotApprox, _xlpm.chronic, "&lt;&gt;Chronic", _xlpm.hhType, "Unaccompanied Minor", _xlpm.vet, "&lt;&gt;Yes (HUD)"),
SUMIFS(_xlpm.lotApprox, _xlpm.chronic, "&lt;&gt;Chronic", _xlpm.hhType, "Unaccompanied Minor", _xlpm.vet, "=Yes (HUD)"),
SUMIFS(_xlpm.lotApprox, _xlpm.chronic, "&lt;&gt;Chronic", _xlpm.hhType, "Unaccompanied Youth"),
SUMIFS(_xlpm.lotApprox, _xlpm.chronic, "&lt;&gt;Chronic", _xlpm.hhType, "Unaccompanied Youth", _xlpm.vet, "&lt;&gt;Yes (HUD)"),
SUMIFS(_xlpm.lotApprox, _xlpm.chronic, "&lt;&gt;Chronic", _xlpm.hhType, "Unaccompanied Youth", _xlpm.vet, "=Yes (HUD)"),
SUMIFS(_xlpm.lotApprox, _xlpm.chronic, "&lt;&gt;Chronic")
), ""))</f>
        <v/>
      </c>
      <c r="Y20" s="53" t="str" cm="1">
        <f t="array" aca="1" ref="Y20:Y41" ca="1">IFERROR($X$20:$X$41/$W$20:$W$41, "")</f>
        <v/>
      </c>
      <c r="Z20" s="52" cm="1">
        <f t="array" aca="1" ref="Z20:Z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_xlfn.VSTACK(
SUM(IF(IFERROR(_xlfn._xlws.FILTER(_xlpm.clientIds, (_xlpm.chronic&lt;&gt;"Chronic") * (_xlpm.lotFirst&lt;&gt;"") * (_xlpm.hhType="Families")), "")&lt;&gt;"",1,0)),
SUM(IF(IFERROR(_xlfn._xlws.FILTER(_xlpm.clientIds, (_xlpm.chronic&lt;&gt;"Chronic") * (_xlpm.lotFirst&lt;&gt;"") * (_xlpm.hhType="Families") * (_xlpm.vet&lt;&gt;"Yes (HUD)")), "")&lt;&gt;"",1,0)),
SUM(IF(IFERROR(_xlfn._xlws.FILTER(_xlpm.clientIds, (_xlpm.chronic&lt;&gt;"Chronic") * (_xlpm.lotFirst&lt;&gt;"") * (_xlpm.hhType="Families") * (_xlpm.vet="Yes (HUD)")), "")&lt;&gt;"",1,0)),
SUM(IF(IFERROR(_xlfn._xlws.FILTER(_xlpm.clientIds, (_xlpm.chronic&lt;&gt;"Chronic") * (_xlpm.lotFirst&lt;&gt;"") * (_xlpm.hhType="Families") * (_xlpm.hoh="Self (head of household)")), "")&lt;&gt;"",1,0)),
SUM(IF(IFERROR(_xlfn._xlws.FILTER(_xlpm.clientIds, (_xlpm.chronic&lt;&gt;"Chronic") * (_xlpm.lotFirst&lt;&gt;"") * (_xlpm.hhType="Families") * (_xlpm.vet&lt;&gt;"Yes (HUD)") * (_xlpm.hoh="Self (head of household)")), "")&lt;&gt;"",1,0)),
SUM(IF(IFERROR(_xlfn._xlws.FILTER(_xlpm.clientIds, (_xlpm.chronic&lt;&gt;"Chronic") * (_xlpm.lotFirst&lt;&gt;"") * (_xlpm.hhType="Families") * (_xlpm.vet="Yes (HUD)") * (_xlpm.hoh="Self (head of household)")), "")&lt;&gt;"",1,0)),
SUM(IF(IFERROR(_xlfn._xlws.FILTER(_xlpm.clientIds, (_xlpm.chronic&lt;&gt;"Chronic") * (_xlpm.lotFirst&lt;&gt;"") * (_xlpm.hhType="No HoH or DOB Missing")), "")&lt;&gt;"",1,0)),
SUM(IF(IFERROR(_xlfn._xlws.FILTER(_xlpm.clientIds, (_xlpm.chronic&lt;&gt;"Chronic") * (_xlpm.lotFirst&lt;&gt;"") * (_xlpm.hhType="No HoH or DOB Missing") * (_xlpm.vet&lt;&gt;"Yes (HUD)")), "")&lt;&gt;"",1,0)),
SUM(IF(IFERROR(_xlfn._xlws.FILTER(_xlpm.clientIds, (_xlpm.chronic&lt;&gt;"Chronic") * (_xlpm.lotFirst&lt;&gt;"") * (_xlpm.hhType="No HoH or DOB Missing") * (_xlpm.vet="Yes (HUD)")), "")&lt;&gt;"",1,0)),
SUM(IF(IFERROR(_xlfn._xlws.FILTER(_xlpm.clientIds, (_xlpm.chronic&lt;&gt;"Chronic") * (_xlpm.lotFirst&lt;&gt;"") * (_xlpm.hhType="Other Household Type")), "")&lt;&gt;"",1,0)),
SUM(IF(IFERROR(_xlfn._xlws.FILTER(_xlpm.clientIds, (_xlpm.chronic&lt;&gt;"Chronic") * (_xlpm.lotFirst&lt;&gt;"") * (_xlpm.hhType="Other Household Type") * (_xlpm.vet&lt;&gt;"Yes (HUD)")), "")&lt;&gt;"",1,0)),
SUM(IF(IFERROR(_xlfn._xlws.FILTER(_xlpm.clientIds, (_xlpm.chronic&lt;&gt;"Chronic") * (_xlpm.lotFirst&lt;&gt;"") * (_xlpm.hhType="Other Household Type") * (_xlpm.vet="Yes (HUD)")), "")&lt;&gt;"",1,0)),
SUM(IF(IFERROR(_xlfn._xlws.FILTER(_xlpm.clientIds, (_xlpm.chronic&lt;&gt;"Chronic") * (_xlpm.lotFirst&lt;&gt;"") * (_xlpm.hhType="Single Adults")), "")&lt;&gt;"",1,0)),
SUM(IF(IFERROR(_xlfn._xlws.FILTER(_xlpm.clientIds, (_xlpm.chronic&lt;&gt;"Chronic") * (_xlpm.lotFirst&lt;&gt;"") * (_xlpm.hhType="Single Adults") * (_xlpm.vet&lt;&gt;"Yes (HUD)")), "")&lt;&gt;"",1,0)),
SUM(IF(IFERROR(_xlfn._xlws.FILTER(_xlpm.clientIds, (_xlpm.chronic&lt;&gt;"Chronic") * (_xlpm.lotFirst&lt;&gt;"") * (_xlpm.hhType="Single Adults") * (_xlpm.vet="Yes (HUD)")), "")&lt;&gt;"",1,0)),
SUM(IF(IFERROR(_xlfn._xlws.FILTER(_xlpm.clientIds, (_xlpm.chronic&lt;&gt;"Chronic") * (_xlpm.lotFirst&lt;&gt;"") * (_xlpm.hhType="Unaccompanied Minor")), "")&lt;&gt;"",1,0)),
SUM(IF(IFERROR(_xlfn._xlws.FILTER(_xlpm.clientIds, (_xlpm.chronic&lt;&gt;"Chronic") * (_xlpm.lotFirst&lt;&gt;"") * (_xlpm.hhType="Unaccompanied Minor") * (_xlpm.vet&lt;&gt;"Yes (HUD)")), "")&lt;&gt;"",1,0)),
SUM(IF(IFERROR(_xlfn._xlws.FILTER(_xlpm.clientIds, (_xlpm.chronic&lt;&gt;"Chronic") * (_xlpm.lotFirst&lt;&gt;"") * (_xlpm.hhType="Unaccompanied Minor") * (_xlpm.vet="Yes (HUD)")), "")&lt;&gt;"",1,0)),
SUM(IF(IFERROR(_xlfn._xlws.FILTER(_xlpm.clientIds, (_xlpm.chronic&lt;&gt;"Chronic") * (_xlpm.lotFirst&lt;&gt;"") * (_xlpm.hhType="Unaccompanied Youth")), "")&lt;&gt;"",1,0)),
SUM(IF(IFERROR(_xlfn._xlws.FILTER(_xlpm.clientIds, (_xlpm.chronic&lt;&gt;"Chronic") * (_xlpm.lotFirst&lt;&gt;"") * (_xlpm.hhType="Unaccompanied Youth") * (_xlpm.vet&lt;&gt;"Yes (HUD)")), "")&lt;&gt;"",1,0)),
SUM(IF(IFERROR(_xlfn._xlws.FILTER(_xlpm.clientIds, (_xlpm.chronic&lt;&gt;"Chronic") * (_xlpm.lotFirst&lt;&gt;"") * (_xlpm.hhType="Unaccompanied Youth") * (_xlpm.vet="Yes (HUD)")), "")&lt;&gt;"",1,0)),
SUM(IF(IFERROR(_xlfn._xlws.FILTER(_xlpm.clientIds, (_xlpm.chronic&lt;&gt;"Chronic") * (_xlpm.lotFirst&lt;&gt;"")), "")&lt;&gt;"",1,0))
))</f>
        <v>0</v>
      </c>
      <c r="AA20" s="29" t="str" cm="1">
        <f t="array" aca="1" ref="AA20:AA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IF($Z$20:$Z$41&lt;&gt;0,
_xlfn.VSTACK(
SUMIFS(_xlpm.lotFirst, _xlpm.chronic, "&lt;&gt;Chronic", _xlpm.hhType, "Families"),
SUMIFS(_xlpm.lotFirst, _xlpm.chronic, "&lt;&gt;Chronic", _xlpm.hhType, "Families", _xlpm.vet, "&lt;&gt;Yes (HUD)"),
SUMIFS(_xlpm.lotFirst, _xlpm.chronic, "&lt;&gt;Chronic", _xlpm.hhType, "Families", _xlpm.vet, "=Yes (HUD)"),
SUMIFS(_xlpm.lotFirst, _xlpm.chronic, "&lt;&gt;Chronic", _xlpm.hhType, "Families", _xlpm.hoh, "Self (head of household)"),
SUMIFS(_xlpm.lotFirst, _xlpm.chronic, "&lt;&gt;Chronic", _xlpm.hhType, "Families", _xlpm.vet, "&lt;&gt;Yes (HUD)", _xlpm.hoh, "Self (head of household)"),
SUMIFS(_xlpm.lotFirst, _xlpm.chronic, "&lt;&gt;Chronic", _xlpm.hhType, "Families", _xlpm.vet, "=Yes (HUD)", _xlpm.hoh, "Self (head of household)"),
SUMIFS(_xlpm.lotFirst, _xlpm.chronic, "&lt;&gt;Chronic", _xlpm.hhType, "No HoH or DOB Missing"),
SUMIFS(_xlpm.lotFirst, _xlpm.chronic, "&lt;&gt;Chronic", _xlpm.hhType, "No HoH or DOB Missing", _xlpm.vet, "&lt;&gt;Yes (HUD)"),
SUMIFS(_xlpm.lotFirst, _xlpm.chronic, "&lt;&gt;Chronic", _xlpm.hhType, "No HoH or DOB Missing", _xlpm.vet, "=Yes (HUD)"),
SUMIFS(_xlpm.lotFirst, _xlpm.chronic, "&lt;&gt;Chronic", _xlpm.hhType, "Other Household Type"),
SUMIFS(_xlpm.lotFirst, _xlpm.chronic, "&lt;&gt;Chronic", _xlpm.hhType, "Other Household Type", _xlpm.vet, "&lt;&gt;Yes (HUD)"),
SUMIFS(_xlpm.lotFirst, _xlpm.chronic, "&lt;&gt;Chronic", _xlpm.hhType, "Other Household Type", _xlpm.vet, "=Yes (HUD)"),
SUMIFS(_xlpm.lotFirst, _xlpm.chronic, "&lt;&gt;Chronic", _xlpm.hhType, "Single Adults"),
SUMIFS(_xlpm.lotFirst, _xlpm.chronic, "&lt;&gt;Chronic", _xlpm.hhType, "Single Adults", _xlpm.vet, "&lt;&gt;Yes (HUD)"),
SUMIFS(_xlpm.lotFirst, _xlpm.chronic, "&lt;&gt;Chronic", _xlpm.hhType, "Single Adults", _xlpm.vet, "=Yes (HUD)"),
SUMIFS(_xlpm.lotFirst, _xlpm.chronic, "&lt;&gt;Chronic", _xlpm.hhType, "Unaccompanied Minor"),
SUMIFS(_xlpm.lotFirst, _xlpm.chronic, "&lt;&gt;Chronic", _xlpm.hhType, "Unaccompanied Minor", _xlpm.vet, "&lt;&gt;Yes (HUD)"),
SUMIFS(_xlpm.lotFirst, _xlpm.chronic, "&lt;&gt;Chronic", _xlpm.hhType, "Unaccompanied Minor", _xlpm.vet, "=Yes (HUD)"),
SUMIFS(_xlpm.lotFirst, _xlpm.chronic, "&lt;&gt;Chronic", _xlpm.hhType, "Unaccompanied Youth"),
SUMIFS(_xlpm.lotFirst, _xlpm.chronic, "&lt;&gt;Chronic", _xlpm.hhType, "Unaccompanied Youth", _xlpm.vet, "&lt;&gt;Yes (HUD)"),
SUMIFS(_xlpm.lotFirst, _xlpm.chronic, "&lt;&gt;Chronic", _xlpm.hhType, "Unaccompanied Youth", _xlpm.vet, "=Yes (HUD)"),
SUMIFS(_xlpm.lotFirst, _xlpm.chronic, "&lt;&gt;Chronic")
), ""))</f>
        <v/>
      </c>
      <c r="AB20" s="53" t="str" cm="1">
        <f t="array" aca="1" ref="AB20:AB41" ca="1">IFERROR($AA$20:$AA$41/$Z$20:$Z$41, "")</f>
        <v/>
      </c>
      <c r="AD20" s="52" cm="1">
        <f t="array" aca="1" ref="AD20:AD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_xlfn.VSTACK(
SUM(IF(IFERROR(_xlfn._xlws.FILTER(_xlpm.clientIds, (_xlpm.lotApprox&lt;&gt;"") * (_xlpm.hhType="Families")), "")&lt;&gt;"",1,0)),
SUM(IF(IFERROR(_xlfn._xlws.FILTER(_xlpm.clientIds, (_xlpm.lotApprox&lt;&gt;"") * (_xlpm.hhType="Families") * (_xlpm.vet&lt;&gt;"Yes (HUD)")), "")&lt;&gt;"",1,0)),
SUM(IF(IFERROR(_xlfn._xlws.FILTER(_xlpm.clientIds, (_xlpm.lotApprox&lt;&gt;"") * (_xlpm.hhType="Families") * (_xlpm.vet="Yes (HUD)")), "")&lt;&gt;"",1,0)),
SUM(IF(IFERROR(_xlfn._xlws.FILTER(_xlpm.clientIds, (_xlpm.lotApprox&lt;&gt;"") * (_xlpm.hhType="Families") * (_xlpm.hoh="Self (head of household)")), "")&lt;&gt;"",1,0)),
SUM(IF(IFERROR(_xlfn._xlws.FILTER(_xlpm.clientIds, (_xlpm.lotApprox&lt;&gt;"") * (_xlpm.hhType="Families") * (_xlpm.vet&lt;&gt;"Yes (HUD)") * (_xlpm.hoh="Self (head of household)")), "")&lt;&gt;"",1,0)),
SUM(IF(IFERROR(_xlfn._xlws.FILTER(_xlpm.clientIds, (_xlpm.lotApprox&lt;&gt;"") * (_xlpm.hhType="Families") * (_xlpm.vet="Yes (HUD)") * (_xlpm.hoh="Self (head of household)")), "")&lt;&gt;"",1,0)),
SUM(IF(IFERROR(_xlfn._xlws.FILTER(_xlpm.clientIds, (_xlpm.lotApprox&lt;&gt;"") * (_xlpm.hhType="No HoH or DOB Missing")), "")&lt;&gt;"",1,0)),
SUM(IF(IFERROR(_xlfn._xlws.FILTER(_xlpm.clientIds, (_xlpm.lotApprox&lt;&gt;"") * (_xlpm.hhType="No HoH or DOB Missing") * (_xlpm.vet&lt;&gt;"Yes (HUD)")), "")&lt;&gt;"",1,0)),
SUM(IF(IFERROR(_xlfn._xlws.FILTER(_xlpm.clientIds, (_xlpm.lotApprox&lt;&gt;"") * (_xlpm.hhType="No HoH or DOB Missing") * (_xlpm.vet="Yes (HUD)")), "")&lt;&gt;"",1,0)),
SUM(IF(IFERROR(_xlfn._xlws.FILTER(_xlpm.clientIds, (_xlpm.lotApprox&lt;&gt;"") * (_xlpm.hhType="Other Household Type")), "")&lt;&gt;"",1,0)),
SUM(IF(IFERROR(_xlfn._xlws.FILTER(_xlpm.clientIds, (_xlpm.lotApprox&lt;&gt;"") * (_xlpm.hhType="Other Household Type") * (_xlpm.vet&lt;&gt;"Yes (HUD)")), "")&lt;&gt;"",1,0)),
SUM(IF(IFERROR(_xlfn._xlws.FILTER(_xlpm.clientIds, (_xlpm.lotApprox&lt;&gt;"") * (_xlpm.hhType="Other Household Type") * (_xlpm.vet="Yes (HUD)")), "")&lt;&gt;"",1,0)),
SUM(IF(IFERROR(_xlfn._xlws.FILTER(_xlpm.clientIds, (_xlpm.lotApprox&lt;&gt;"") * (_xlpm.hhType="Single Adults")), "")&lt;&gt;"",1,0)),
SUM(IF(IFERROR(_xlfn._xlws.FILTER(_xlpm.clientIds, (_xlpm.lotApprox&lt;&gt;"") * (_xlpm.hhType="Single Adults") * (_xlpm.vet&lt;&gt;"Yes (HUD)")), "")&lt;&gt;"",1,0)),
SUM(IF(IFERROR(_xlfn._xlws.FILTER(_xlpm.clientIds, (_xlpm.lotApprox&lt;&gt;"") * (_xlpm.hhType="Single Adults") * (_xlpm.vet="Yes (HUD)")), "")&lt;&gt;"",1,0)),
SUM(IF(IFERROR(_xlfn._xlws.FILTER(_xlpm.clientIds, (_xlpm.lotApprox&lt;&gt;"") * (_xlpm.hhType="Unaccompanied Minor")), "")&lt;&gt;"",1,0)),
SUM(IF(IFERROR(_xlfn._xlws.FILTER(_xlpm.clientIds, (_xlpm.lotApprox&lt;&gt;"") * (_xlpm.hhType="Unaccompanied Minor") * (_xlpm.vet&lt;&gt;"Yes (HUD)")), "")&lt;&gt;"",1,0)),
SUM(IF(IFERROR(_xlfn._xlws.FILTER(_xlpm.clientIds, (_xlpm.lotApprox&lt;&gt;"") * (_xlpm.hhType="Unaccompanied Minor") * (_xlpm.vet="Yes (HUD)")), "")&lt;&gt;"",1,0)),
SUM(IF(IFERROR(_xlfn._xlws.FILTER(_xlpm.clientIds, (_xlpm.lotApprox&lt;&gt;"") * (_xlpm.hhType="Unaccompanied Youth")), "")&lt;&gt;"",1,0)),
SUM(IF(IFERROR(_xlfn._xlws.FILTER(_xlpm.clientIds, (_xlpm.lotApprox&lt;&gt;"") * (_xlpm.hhType="Unaccompanied Youth") * (_xlpm.vet&lt;&gt;"Yes (HUD)")), "")&lt;&gt;"",1,0)),
SUM(IF(IFERROR(_xlfn._xlws.FILTER(_xlpm.clientIds, (_xlpm.lotApprox&lt;&gt;"") * (_xlpm.hhType="Unaccompanied Youth") * (_xlpm.vet="Yes (HUD)")), "")&lt;&gt;"",1,0)),
SUM(IF(IFERROR(_xlfn._xlws.FILTER(_xlpm.clientIds, (_xlpm.lotApprox&lt;&gt;"")), "")&lt;&gt;"",1,0))
))</f>
        <v>0</v>
      </c>
      <c r="AE20" s="29" t="str" cm="1">
        <f t="array" aca="1" ref="AE20:AE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IF($AD$20:$AD$41&lt;&gt;0,
_xlfn.VSTACK(
SUMIFS(_xlpm.lotApprox, _xlpm.hhType, "Families"),
SUMIFS(_xlpm.lotApprox, _xlpm.hhType, "Families", _xlpm.vet, "&lt;&gt;Yes (HUD)"),
SUMIFS(_xlpm.lotApprox, _xlpm.hhType, "Families", _xlpm.vet, "=Yes (HUD)"),
SUMIFS(_xlpm.lotApprox, _xlpm.hhType, "Families", _xlpm.hoh, "Self (head of household)"),
SUMIFS(_xlpm.lotApprox, _xlpm.hhType, "Families", _xlpm.vet, "&lt;&gt;Yes (HUD)", _xlpm.hoh, "Self (head of household)"),
SUMIFS(_xlpm.lotApprox, _xlpm.hhType, "Families", _xlpm.vet, "=Yes (HUD)", _xlpm.hoh, "Self (head of household)"),
SUMIFS(_xlpm.lotApprox, _xlpm.hhType, "No HoH or DOB Missing"),
SUMIFS(_xlpm.lotApprox, _xlpm.hhType, "No HoH or DOB Missing", _xlpm.vet, "&lt;&gt;Yes (HUD)"),
SUMIFS(_xlpm.lotApprox, _xlpm.hhType, "No HoH or DOB Missing", _xlpm.vet, "=Yes (HUD)"),
SUMIFS(_xlpm.lotApprox, _xlpm.hhType, "Other Household Type"),
SUMIFS(_xlpm.lotApprox, _xlpm.hhType, "Other Household Type", _xlpm.vet, "&lt;&gt;Yes (HUD)"),
SUMIFS(_xlpm.lotApprox, _xlpm.hhType, "Other Household Type", _xlpm.vet, "=Yes (HUD)"),
SUMIFS(_xlpm.lotApprox, _xlpm.hhType, "Single Adults"),
SUMIFS(_xlpm.lotApprox, _xlpm.hhType, "Single Adults", _xlpm.vet, "&lt;&gt;Yes (HUD)"),
SUMIFS(_xlpm.lotApprox, _xlpm.hhType, "Single Adults", _xlpm.vet, "=Yes (HUD)"),
SUMIFS(_xlpm.lotApprox, _xlpm.hhType, "Unaccompanied Minor"),
SUMIFS(_xlpm.lotApprox, _xlpm.hhType, "Unaccompanied Minor", _xlpm.vet, "&lt;&gt;Yes (HUD)"),
SUMIFS(_xlpm.lotApprox, _xlpm.hhType, "Unaccompanied Minor", _xlpm.vet, "=Yes (HUD)"),
SUMIFS(_xlpm.lotApprox, _xlpm.hhType, "Unaccompanied Youth"),
SUMIFS(_xlpm.lotApprox, _xlpm.hhType, "Unaccompanied Youth", _xlpm.vet, "&lt;&gt;Yes (HUD)"),
SUMIFS(_xlpm.lotApprox, _xlpm.hhType, "Unaccompanied Youth", _xlpm.vet, "=Yes (HUD)"),
SUM(_xlpm.lotApprox)
), ""))</f>
        <v/>
      </c>
      <c r="AF20" s="53" t="str" cm="1">
        <f t="array" aca="1" ref="AF20:AF41" ca="1">IFERROR($AE$20:$AE$41/$AD$20:$AD$41, "")</f>
        <v/>
      </c>
      <c r="AG20" s="52" cm="1">
        <f t="array" aca="1" ref="AG20:AG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_xlfn.VSTACK(
SUM(IF(IFERROR(_xlfn._xlws.FILTER(_xlpm.clientIds, (_xlpm.lotFirst&lt;&gt;"") * (_xlpm.hhType="Families")), "")&lt;&gt;"",1,0)),
SUM(IF(IFERROR(_xlfn._xlws.FILTER(_xlpm.clientIds, (_xlpm.lotFirst&lt;&gt;"") * (_xlpm.hhType="Families") * (_xlpm.vet&lt;&gt;"Yes (HUD)")), "")&lt;&gt;"",1,0)),
SUM(IF(IFERROR(_xlfn._xlws.FILTER(_xlpm.clientIds, (_xlpm.lotFirst&lt;&gt;"") * (_xlpm.hhType="Families") * (_xlpm.vet="Yes (HUD)")), "")&lt;&gt;"",1,0)),
SUM(IF(IFERROR(_xlfn._xlws.FILTER(_xlpm.clientIds, (_xlpm.lotFirst&lt;&gt;"") * (_xlpm.hhType="Families") * (_xlpm.hoh="Self (head of household)")), "")&lt;&gt;"",1,0)),
SUM(IF(IFERROR(_xlfn._xlws.FILTER(_xlpm.clientIds, (_xlpm.lotFirst&lt;&gt;"") * (_xlpm.hhType="Families") * (_xlpm.vet&lt;&gt;"Yes (HUD)") * (_xlpm.hoh="Self (head of household)")), "")&lt;&gt;"",1,0)),
SUM(IF(IFERROR(_xlfn._xlws.FILTER(_xlpm.clientIds, (_xlpm.lotFirst&lt;&gt;"") * (_xlpm.hhType="Families") * (_xlpm.vet="Yes (HUD)") * (_xlpm.hoh="Self (head of household)")), "")&lt;&gt;"",1,0)),
SUM(IF(IFERROR(_xlfn._xlws.FILTER(_xlpm.clientIds, (_xlpm.lotFirst&lt;&gt;"") * (_xlpm.hhType="No HoH or DOB Missing")), "")&lt;&gt;"",1,0)),
SUM(IF(IFERROR(_xlfn._xlws.FILTER(_xlpm.clientIds, (_xlpm.lotFirst&lt;&gt;"") * (_xlpm.hhType="No HoH or DOB Missing") * (_xlpm.vet&lt;&gt;"Yes (HUD)")), "")&lt;&gt;"",1,0)),
SUM(IF(IFERROR(_xlfn._xlws.FILTER(_xlpm.clientIds, (_xlpm.lotFirst&lt;&gt;"") * (_xlpm.hhType="No HoH or DOB Missing") * (_xlpm.vet="Yes (HUD)")), "")&lt;&gt;"",1,0)),
SUM(IF(IFERROR(_xlfn._xlws.FILTER(_xlpm.clientIds, (_xlpm.lotFirst&lt;&gt;"") * (_xlpm.hhType="Other Household Type")), "")&lt;&gt;"",1,0)),
SUM(IF(IFERROR(_xlfn._xlws.FILTER(_xlpm.clientIds, (_xlpm.lotFirst&lt;&gt;"") * (_xlpm.hhType="Other Household Type") * (_xlpm.vet&lt;&gt;"Yes (HUD)")), "")&lt;&gt;"",1,0)),
SUM(IF(IFERROR(_xlfn._xlws.FILTER(_xlpm.clientIds, (_xlpm.lotFirst&lt;&gt;"") * (_xlpm.hhType="Other Household Type") * (_xlpm.vet="Yes (HUD)")), "")&lt;&gt;"",1,0)),
SUM(IF(IFERROR(_xlfn._xlws.FILTER(_xlpm.clientIds, (_xlpm.lotFirst&lt;&gt;"") * (_xlpm.hhType="Single Adults")), "")&lt;&gt;"",1,0)),
SUM(IF(IFERROR(_xlfn._xlws.FILTER(_xlpm.clientIds, (_xlpm.lotFirst&lt;&gt;"") * (_xlpm.hhType="Single Adults") * (_xlpm.vet&lt;&gt;"Yes (HUD)")), "")&lt;&gt;"",1,0)),
SUM(IF(IFERROR(_xlfn._xlws.FILTER(_xlpm.clientIds, (_xlpm.lotFirst&lt;&gt;"") * (_xlpm.hhType="Single Adults") * (_xlpm.vet="Yes (HUD)")), "")&lt;&gt;"",1,0)),
SUM(IF(IFERROR(_xlfn._xlws.FILTER(_xlpm.clientIds, (_xlpm.lotFirst&lt;&gt;"") * (_xlpm.hhType="Unaccompanied Minor")), "")&lt;&gt;"",1,0)),
SUM(IF(IFERROR(_xlfn._xlws.FILTER(_xlpm.clientIds, (_xlpm.lotFirst&lt;&gt;"") * (_xlpm.hhType="Unaccompanied Minor") * (_xlpm.vet&lt;&gt;"Yes (HUD)")), "")&lt;&gt;"",1,0)),
SUM(IF(IFERROR(_xlfn._xlws.FILTER(_xlpm.clientIds, (_xlpm.lotFirst&lt;&gt;"") * (_xlpm.hhType="Unaccompanied Minor") * (_xlpm.vet="Yes (HUD)")), "")&lt;&gt;"",1,0)),
SUM(IF(IFERROR(_xlfn._xlws.FILTER(_xlpm.clientIds, (_xlpm.lotFirst&lt;&gt;"") * (_xlpm.hhType="Unaccompanied Youth")), "")&lt;&gt;"",1,0)),
SUM(IF(IFERROR(_xlfn._xlws.FILTER(_xlpm.clientIds, (_xlpm.lotFirst&lt;&gt;"") * (_xlpm.hhType="Unaccompanied Youth") * (_xlpm.vet&lt;&gt;"Yes (HUD)")), "")&lt;&gt;"",1,0)),
SUM(IF(IFERROR(_xlfn._xlws.FILTER(_xlpm.clientIds, (_xlpm.lotFirst&lt;&gt;"") * (_xlpm.hhType="Unaccompanied Youth") * (_xlpm.vet="Yes (HUD)")), "")&lt;&gt;"",1,0)),
SUM(IF(IFERROR(_xlfn._xlws.FILTER(_xlpm.clientIds, (_xlpm.lotFirst&lt;&gt;"")), "")&lt;&gt;"",1,0))
))</f>
        <v>0</v>
      </c>
      <c r="AH20" s="29" t="str" cm="1">
        <f t="array" aca="1" ref="AH20:AH41" ca="1">_xlfn.LET(
_xlpm.clientIds, INDIRECT("'"&amp;$Y$5&amp;"'!"&amp;$Y$6&amp;"2:"&amp;$Y$6&amp;$Y$13),
_xlpm.hhType, INDIRECT("'"&amp;$Y$5&amp;"'!"&amp;$Y$7&amp;"2:"&amp;$Y$7&amp;$Y$13),
_xlpm.hoh, INDIRECT("'"&amp;$Y$5&amp;"'!"&amp;$Y$8&amp;"2:"&amp;$Y$8&amp;$Y$13),
_xlpm.chronic, INDIRECT("'"&amp;$Y$5&amp;"'!"&amp;$Y$9&amp;"2:"&amp;$Y$9&amp;$Y$13),
_xlpm.vet, INDIRECT("'"&amp;$Y$5&amp;"'!"&amp;$Y$10&amp;"2:"&amp;$Y$10&amp;$Y$13),
_xlpm.lotApprox, INDIRECT("'"&amp;$Y$5&amp;"'!"&amp;$Y$11&amp;"2:"&amp;$Y$11&amp;$Y$13),
_xlpm.lotFirst, INDIRECT("'"&amp;$Y$5&amp;"'!"&amp;$Y$12&amp;"2:"&amp;$Y$12&amp;$Y$13),
IF($AG$20:$AG$41&lt;&gt;0,
_xlfn.VSTACK(
SUMIFS(_xlpm.lotFirst, _xlpm.hhType, "Families"),
SUMIFS(_xlpm.lotFirst, _xlpm.hhType, "Families", _xlpm.vet, "&lt;&gt;Yes (HUD)"),
SUMIFS(_xlpm.lotFirst, _xlpm.hhType, "Families", _xlpm.vet, "=Yes (HUD)"),
SUMIFS(_xlpm.lotFirst, _xlpm.hhType, "Families", _xlpm.hoh, "Self (head of household)"),
SUMIFS(_xlpm.lotFirst, _xlpm.hhType, "Families", _xlpm.vet, "&lt;&gt;Yes (HUD)", _xlpm.hoh, "Self (head of household)"),
SUMIFS(_xlpm.lotFirst, _xlpm.hhType, "Families", _xlpm.vet, "=Yes (HUD)", _xlpm.hoh, "Self (head of household)"),
SUMIFS(_xlpm.lotFirst, _xlpm.hhType, "No HoH or DOB Missing"),
SUMIFS(_xlpm.lotFirst, _xlpm.hhType, "No HoH or DOB Missing", _xlpm.vet, "&lt;&gt;Yes (HUD)"),
SUMIFS(_xlpm.lotFirst, _xlpm.hhType, "No HoH or DOB Missing", _xlpm.vet, "=Yes (HUD)"),
SUMIFS(_xlpm.lotFirst, _xlpm.hhType, "Other Household Type"),
SUMIFS(_xlpm.lotFirst, _xlpm.hhType, "Other Household Type", _xlpm.vet, "&lt;&gt;Yes (HUD)"),
SUMIFS(_xlpm.lotFirst, _xlpm.hhType, "Other Household Type", _xlpm.vet, "=Yes (HUD)"),
SUMIFS(_xlpm.lotFirst, _xlpm.hhType, "Single Adults"),
SUMIFS(_xlpm.lotFirst, _xlpm.hhType, "Single Adults", _xlpm.vet, "&lt;&gt;Yes (HUD)"),
SUMIFS(_xlpm.lotFirst, _xlpm.hhType, "Single Adults", _xlpm.vet, "=Yes (HUD)"),
SUMIFS(_xlpm.lotFirst, _xlpm.hhType, "Unaccompanied Minor"),
SUMIFS(_xlpm.lotFirst, _xlpm.hhType, "Unaccompanied Minor", _xlpm.vet, "&lt;&gt;Yes (HUD)"),
SUMIFS(_xlpm.lotFirst, _xlpm.hhType, "Unaccompanied Minor", _xlpm.vet, "=Yes (HUD)"),
SUMIFS(_xlpm.lotFirst, _xlpm.hhType, "Unaccompanied Youth"),
SUMIFS(_xlpm.lotFirst, _xlpm.hhType, "Unaccompanied Youth", _xlpm.vet, "&lt;&gt;Yes (HUD)"),
SUMIFS(_xlpm.lotFirst, _xlpm.hhType, "Unaccompanied Youth", _xlpm.vet, "=Yes (HUD)"),
SUM(_xlpm.lotFirst)
), ""))</f>
        <v/>
      </c>
      <c r="AI20" s="53" t="str" cm="1">
        <f t="array" aca="1" ref="AI20:AI41" ca="1">IFERROR($AH$20:$AH$41/$AG$20:$AG$41, "")</f>
        <v/>
      </c>
      <c r="AJ20" s="38"/>
    </row>
    <row r="21" spans="2:36" ht="15" customHeight="1" x14ac:dyDescent="0.2">
      <c r="B21" s="37"/>
      <c r="C21" s="28" t="s">
        <v>22</v>
      </c>
      <c r="D21" s="28">
        <f ca="1"/>
        <v>0</v>
      </c>
      <c r="E21" s="28">
        <f ca="1"/>
        <v>0</v>
      </c>
      <c r="F21" s="28">
        <f ca="1"/>
        <v>0</v>
      </c>
      <c r="H21" s="28" t="s">
        <v>22</v>
      </c>
      <c r="I21" s="28">
        <f ca="1"/>
        <v>0</v>
      </c>
      <c r="J21" s="28">
        <f ca="1"/>
        <v>0</v>
      </c>
      <c r="K21" s="28">
        <f ca="1"/>
        <v>0</v>
      </c>
      <c r="L21" s="38"/>
      <c r="N21" s="37"/>
      <c r="O21" s="28" t="s">
        <v>22</v>
      </c>
      <c r="P21" s="54">
        <f ca="1"/>
        <v>0</v>
      </c>
      <c r="Q21" s="28" t="str">
        <f ca="1"/>
        <v/>
      </c>
      <c r="R21" s="55" t="str">
        <f ca="1"/>
        <v/>
      </c>
      <c r="S21" s="54">
        <f ca="1"/>
        <v>0</v>
      </c>
      <c r="T21" s="28" t="str">
        <f ca="1"/>
        <v/>
      </c>
      <c r="U21" s="55" t="str">
        <f ca="1"/>
        <v/>
      </c>
      <c r="W21" s="54">
        <f ca="1"/>
        <v>0</v>
      </c>
      <c r="X21" s="28" t="str">
        <f ca="1"/>
        <v/>
      </c>
      <c r="Y21" s="55" t="str">
        <f ca="1"/>
        <v/>
      </c>
      <c r="Z21" s="54">
        <f ca="1"/>
        <v>0</v>
      </c>
      <c r="AA21" s="28" t="str">
        <f ca="1"/>
        <v/>
      </c>
      <c r="AB21" s="55" t="str">
        <f ca="1"/>
        <v/>
      </c>
      <c r="AD21" s="54">
        <f ca="1"/>
        <v>0</v>
      </c>
      <c r="AE21" s="28" t="str">
        <f ca="1"/>
        <v/>
      </c>
      <c r="AF21" s="55" t="str">
        <f ca="1"/>
        <v/>
      </c>
      <c r="AG21" s="54">
        <f ca="1"/>
        <v>0</v>
      </c>
      <c r="AH21" s="28" t="str">
        <f ca="1"/>
        <v/>
      </c>
      <c r="AI21" s="55" t="str">
        <f ca="1"/>
        <v/>
      </c>
      <c r="AJ21" s="38"/>
    </row>
    <row r="22" spans="2:36" ht="15" customHeight="1" x14ac:dyDescent="0.2">
      <c r="B22" s="37"/>
      <c r="C22" s="28" t="s">
        <v>23</v>
      </c>
      <c r="D22" s="28">
        <f ca="1"/>
        <v>0</v>
      </c>
      <c r="E22" s="28">
        <f ca="1"/>
        <v>0</v>
      </c>
      <c r="F22" s="28">
        <f ca="1"/>
        <v>0</v>
      </c>
      <c r="H22" s="28" t="s">
        <v>23</v>
      </c>
      <c r="I22" s="28">
        <f ca="1"/>
        <v>0</v>
      </c>
      <c r="J22" s="28">
        <f ca="1"/>
        <v>0</v>
      </c>
      <c r="K22" s="28">
        <f ca="1"/>
        <v>0</v>
      </c>
      <c r="L22" s="56"/>
      <c r="M22" s="57"/>
      <c r="N22" s="58"/>
      <c r="O22" s="28" t="s">
        <v>23</v>
      </c>
      <c r="P22" s="54">
        <f ca="1"/>
        <v>0</v>
      </c>
      <c r="Q22" s="28" t="str">
        <f ca="1"/>
        <v/>
      </c>
      <c r="R22" s="55" t="str">
        <f ca="1"/>
        <v/>
      </c>
      <c r="S22" s="54">
        <f ca="1"/>
        <v>0</v>
      </c>
      <c r="T22" s="28" t="str">
        <f ca="1"/>
        <v/>
      </c>
      <c r="U22" s="55" t="str">
        <f ca="1"/>
        <v/>
      </c>
      <c r="W22" s="54">
        <f ca="1"/>
        <v>0</v>
      </c>
      <c r="X22" s="28" t="str">
        <f ca="1"/>
        <v/>
      </c>
      <c r="Y22" s="55" t="str">
        <f ca="1"/>
        <v/>
      </c>
      <c r="Z22" s="54">
        <f ca="1"/>
        <v>0</v>
      </c>
      <c r="AA22" s="28" t="str">
        <f ca="1"/>
        <v/>
      </c>
      <c r="AB22" s="55" t="str">
        <f ca="1"/>
        <v/>
      </c>
      <c r="AD22" s="54">
        <f ca="1"/>
        <v>0</v>
      </c>
      <c r="AE22" s="28" t="str">
        <f ca="1"/>
        <v/>
      </c>
      <c r="AF22" s="55" t="str">
        <f ca="1"/>
        <v/>
      </c>
      <c r="AG22" s="54">
        <f ca="1"/>
        <v>0</v>
      </c>
      <c r="AH22" s="28" t="str">
        <f ca="1"/>
        <v/>
      </c>
      <c r="AI22" s="55" t="str">
        <f ca="1"/>
        <v/>
      </c>
      <c r="AJ22" s="38"/>
    </row>
    <row r="23" spans="2:36" ht="15" customHeight="1" x14ac:dyDescent="0.2">
      <c r="B23" s="37"/>
      <c r="C23" s="51" t="s">
        <v>85</v>
      </c>
      <c r="D23" s="29">
        <f ca="1"/>
        <v>0</v>
      </c>
      <c r="E23" s="29">
        <f ca="1"/>
        <v>0</v>
      </c>
      <c r="F23" s="29">
        <f ca="1"/>
        <v>0</v>
      </c>
      <c r="H23" s="51" t="s">
        <v>85</v>
      </c>
      <c r="I23" s="29">
        <f ca="1"/>
        <v>0</v>
      </c>
      <c r="J23" s="29">
        <f ca="1"/>
        <v>0</v>
      </c>
      <c r="K23" s="29">
        <f ca="1"/>
        <v>0</v>
      </c>
      <c r="L23" s="56"/>
      <c r="M23" s="57"/>
      <c r="N23" s="58"/>
      <c r="O23" s="51" t="s">
        <v>85</v>
      </c>
      <c r="P23" s="52">
        <f ca="1"/>
        <v>0</v>
      </c>
      <c r="Q23" s="29" t="str">
        <f ca="1"/>
        <v/>
      </c>
      <c r="R23" s="53" t="str">
        <f ca="1"/>
        <v/>
      </c>
      <c r="S23" s="52">
        <f ca="1"/>
        <v>0</v>
      </c>
      <c r="T23" s="29" t="str">
        <f ca="1"/>
        <v/>
      </c>
      <c r="U23" s="53" t="str">
        <f ca="1"/>
        <v/>
      </c>
      <c r="W23" s="52">
        <f ca="1"/>
        <v>0</v>
      </c>
      <c r="X23" s="29" t="str">
        <f ca="1"/>
        <v/>
      </c>
      <c r="Y23" s="53" t="str">
        <f ca="1"/>
        <v/>
      </c>
      <c r="Z23" s="52">
        <f ca="1"/>
        <v>0</v>
      </c>
      <c r="AA23" s="29" t="str">
        <f ca="1"/>
        <v/>
      </c>
      <c r="AB23" s="53" t="str">
        <f ca="1"/>
        <v/>
      </c>
      <c r="AD23" s="52">
        <f ca="1"/>
        <v>0</v>
      </c>
      <c r="AE23" s="29" t="str">
        <f ca="1"/>
        <v/>
      </c>
      <c r="AF23" s="53" t="str">
        <f ca="1"/>
        <v/>
      </c>
      <c r="AG23" s="52">
        <f ca="1"/>
        <v>0</v>
      </c>
      <c r="AH23" s="29" t="str">
        <f ca="1"/>
        <v/>
      </c>
      <c r="AI23" s="53" t="str">
        <f ca="1"/>
        <v/>
      </c>
      <c r="AJ23" s="38"/>
    </row>
    <row r="24" spans="2:36" ht="15" customHeight="1" x14ac:dyDescent="0.2">
      <c r="B24" s="37"/>
      <c r="C24" s="28" t="s">
        <v>22</v>
      </c>
      <c r="D24" s="28">
        <f ca="1"/>
        <v>0</v>
      </c>
      <c r="E24" s="28">
        <f ca="1"/>
        <v>0</v>
      </c>
      <c r="F24" s="28">
        <f ca="1"/>
        <v>0</v>
      </c>
      <c r="H24" s="28" t="s">
        <v>22</v>
      </c>
      <c r="I24" s="28">
        <f ca="1"/>
        <v>0</v>
      </c>
      <c r="J24" s="28">
        <f ca="1"/>
        <v>0</v>
      </c>
      <c r="K24" s="28">
        <f ca="1"/>
        <v>0</v>
      </c>
      <c r="L24" s="56"/>
      <c r="M24" s="57"/>
      <c r="N24" s="58"/>
      <c r="O24" s="28" t="s">
        <v>22</v>
      </c>
      <c r="P24" s="54">
        <f ca="1"/>
        <v>0</v>
      </c>
      <c r="Q24" s="28" t="str">
        <f ca="1"/>
        <v/>
      </c>
      <c r="R24" s="55" t="str">
        <f ca="1"/>
        <v/>
      </c>
      <c r="S24" s="54">
        <f ca="1"/>
        <v>0</v>
      </c>
      <c r="T24" s="28" t="str">
        <f ca="1"/>
        <v/>
      </c>
      <c r="U24" s="55" t="str">
        <f ca="1"/>
        <v/>
      </c>
      <c r="W24" s="54">
        <f ca="1"/>
        <v>0</v>
      </c>
      <c r="X24" s="28" t="str">
        <f ca="1"/>
        <v/>
      </c>
      <c r="Y24" s="55" t="str">
        <f ca="1"/>
        <v/>
      </c>
      <c r="Z24" s="54">
        <f ca="1"/>
        <v>0</v>
      </c>
      <c r="AA24" s="28" t="str">
        <f ca="1"/>
        <v/>
      </c>
      <c r="AB24" s="55" t="str">
        <f ca="1"/>
        <v/>
      </c>
      <c r="AD24" s="54">
        <f ca="1"/>
        <v>0</v>
      </c>
      <c r="AE24" s="28" t="str">
        <f ca="1"/>
        <v/>
      </c>
      <c r="AF24" s="55" t="str">
        <f ca="1"/>
        <v/>
      </c>
      <c r="AG24" s="54">
        <f ca="1"/>
        <v>0</v>
      </c>
      <c r="AH24" s="28" t="str">
        <f ca="1"/>
        <v/>
      </c>
      <c r="AI24" s="55" t="str">
        <f ca="1"/>
        <v/>
      </c>
      <c r="AJ24" s="38"/>
    </row>
    <row r="25" spans="2:36" ht="15" customHeight="1" x14ac:dyDescent="0.2">
      <c r="B25" s="37"/>
      <c r="C25" s="28" t="s">
        <v>23</v>
      </c>
      <c r="D25" s="28">
        <f ca="1"/>
        <v>0</v>
      </c>
      <c r="E25" s="28">
        <f ca="1"/>
        <v>0</v>
      </c>
      <c r="F25" s="28">
        <f ca="1"/>
        <v>0</v>
      </c>
      <c r="H25" s="28" t="s">
        <v>23</v>
      </c>
      <c r="I25" s="28">
        <f ca="1"/>
        <v>0</v>
      </c>
      <c r="J25" s="28">
        <f ca="1"/>
        <v>0</v>
      </c>
      <c r="K25" s="28">
        <f ca="1"/>
        <v>0</v>
      </c>
      <c r="L25" s="56"/>
      <c r="M25" s="57"/>
      <c r="N25" s="58"/>
      <c r="O25" s="28" t="s">
        <v>23</v>
      </c>
      <c r="P25" s="54">
        <f ca="1"/>
        <v>0</v>
      </c>
      <c r="Q25" s="28" t="str">
        <f ca="1"/>
        <v/>
      </c>
      <c r="R25" s="55" t="str">
        <f ca="1"/>
        <v/>
      </c>
      <c r="S25" s="54">
        <f ca="1"/>
        <v>0</v>
      </c>
      <c r="T25" s="28" t="str">
        <f ca="1"/>
        <v/>
      </c>
      <c r="U25" s="55" t="str">
        <f ca="1"/>
        <v/>
      </c>
      <c r="W25" s="54">
        <f ca="1"/>
        <v>0</v>
      </c>
      <c r="X25" s="28" t="str">
        <f ca="1"/>
        <v/>
      </c>
      <c r="Y25" s="55" t="str">
        <f ca="1"/>
        <v/>
      </c>
      <c r="Z25" s="54">
        <f ca="1"/>
        <v>0</v>
      </c>
      <c r="AA25" s="28" t="str">
        <f ca="1"/>
        <v/>
      </c>
      <c r="AB25" s="55" t="str">
        <f ca="1"/>
        <v/>
      </c>
      <c r="AD25" s="54">
        <f ca="1"/>
        <v>0</v>
      </c>
      <c r="AE25" s="28" t="str">
        <f ca="1"/>
        <v/>
      </c>
      <c r="AF25" s="55" t="str">
        <f ca="1"/>
        <v/>
      </c>
      <c r="AG25" s="54">
        <f ca="1"/>
        <v>0</v>
      </c>
      <c r="AH25" s="28" t="str">
        <f ca="1"/>
        <v/>
      </c>
      <c r="AI25" s="55" t="str">
        <f ca="1"/>
        <v/>
      </c>
      <c r="AJ25" s="38"/>
    </row>
    <row r="26" spans="2:36" ht="15" customHeight="1" x14ac:dyDescent="0.2">
      <c r="B26" s="37"/>
      <c r="C26" s="59" t="s">
        <v>24</v>
      </c>
      <c r="D26" s="29">
        <f ca="1"/>
        <v>0</v>
      </c>
      <c r="E26" s="29">
        <f ca="1"/>
        <v>0</v>
      </c>
      <c r="F26" s="29">
        <f ca="1"/>
        <v>0</v>
      </c>
      <c r="H26" s="59" t="s">
        <v>24</v>
      </c>
      <c r="I26" s="29">
        <f ca="1"/>
        <v>0</v>
      </c>
      <c r="J26" s="29">
        <f ca="1"/>
        <v>0</v>
      </c>
      <c r="K26" s="29">
        <f ca="1"/>
        <v>0</v>
      </c>
      <c r="L26" s="38"/>
      <c r="N26" s="37"/>
      <c r="O26" s="59" t="s">
        <v>24</v>
      </c>
      <c r="P26" s="52">
        <f ca="1"/>
        <v>0</v>
      </c>
      <c r="Q26" s="29" t="str">
        <f ca="1"/>
        <v/>
      </c>
      <c r="R26" s="53" t="str">
        <f ca="1"/>
        <v/>
      </c>
      <c r="S26" s="52">
        <f ca="1"/>
        <v>0</v>
      </c>
      <c r="T26" s="29" t="str">
        <f ca="1"/>
        <v/>
      </c>
      <c r="U26" s="53" t="str">
        <f ca="1"/>
        <v/>
      </c>
      <c r="W26" s="52">
        <f ca="1"/>
        <v>0</v>
      </c>
      <c r="X26" s="29" t="str">
        <f ca="1"/>
        <v/>
      </c>
      <c r="Y26" s="53" t="str">
        <f ca="1"/>
        <v/>
      </c>
      <c r="Z26" s="52">
        <f ca="1"/>
        <v>0</v>
      </c>
      <c r="AA26" s="29" t="str">
        <f ca="1"/>
        <v/>
      </c>
      <c r="AB26" s="53" t="str">
        <f ca="1"/>
        <v/>
      </c>
      <c r="AD26" s="52">
        <f ca="1"/>
        <v>0</v>
      </c>
      <c r="AE26" s="29" t="str">
        <f ca="1"/>
        <v/>
      </c>
      <c r="AF26" s="53" t="str">
        <f ca="1"/>
        <v/>
      </c>
      <c r="AG26" s="52">
        <f ca="1"/>
        <v>0</v>
      </c>
      <c r="AH26" s="29" t="str">
        <f ca="1"/>
        <v/>
      </c>
      <c r="AI26" s="53" t="str">
        <f ca="1"/>
        <v/>
      </c>
      <c r="AJ26" s="38"/>
    </row>
    <row r="27" spans="2:36" ht="15" customHeight="1" x14ac:dyDescent="0.2">
      <c r="B27" s="37"/>
      <c r="C27" s="28" t="s">
        <v>22</v>
      </c>
      <c r="D27" s="28">
        <f ca="1"/>
        <v>0</v>
      </c>
      <c r="E27" s="28">
        <f ca="1"/>
        <v>0</v>
      </c>
      <c r="F27" s="28">
        <f ca="1"/>
        <v>0</v>
      </c>
      <c r="H27" s="28" t="s">
        <v>22</v>
      </c>
      <c r="I27" s="28">
        <f ca="1"/>
        <v>0</v>
      </c>
      <c r="J27" s="28">
        <f ca="1"/>
        <v>0</v>
      </c>
      <c r="K27" s="28">
        <f ca="1"/>
        <v>0</v>
      </c>
      <c r="L27" s="38"/>
      <c r="N27" s="37"/>
      <c r="O27" s="28" t="s">
        <v>22</v>
      </c>
      <c r="P27" s="54">
        <f ca="1"/>
        <v>0</v>
      </c>
      <c r="Q27" s="28" t="str">
        <f ca="1"/>
        <v/>
      </c>
      <c r="R27" s="55" t="str">
        <f ca="1"/>
        <v/>
      </c>
      <c r="S27" s="54">
        <f ca="1"/>
        <v>0</v>
      </c>
      <c r="T27" s="28" t="str">
        <f ca="1"/>
        <v/>
      </c>
      <c r="U27" s="55" t="str">
        <f ca="1"/>
        <v/>
      </c>
      <c r="W27" s="54">
        <f ca="1"/>
        <v>0</v>
      </c>
      <c r="X27" s="28" t="str">
        <f ca="1"/>
        <v/>
      </c>
      <c r="Y27" s="55" t="str">
        <f ca="1"/>
        <v/>
      </c>
      <c r="Z27" s="54">
        <f ca="1"/>
        <v>0</v>
      </c>
      <c r="AA27" s="28" t="str">
        <f ca="1"/>
        <v/>
      </c>
      <c r="AB27" s="55" t="str">
        <f ca="1"/>
        <v/>
      </c>
      <c r="AD27" s="54">
        <f ca="1"/>
        <v>0</v>
      </c>
      <c r="AE27" s="28" t="str">
        <f ca="1"/>
        <v/>
      </c>
      <c r="AF27" s="55" t="str">
        <f ca="1"/>
        <v/>
      </c>
      <c r="AG27" s="54">
        <f ca="1"/>
        <v>0</v>
      </c>
      <c r="AH27" s="28" t="str">
        <f ca="1"/>
        <v/>
      </c>
      <c r="AI27" s="55" t="str">
        <f ca="1"/>
        <v/>
      </c>
      <c r="AJ27" s="38"/>
    </row>
    <row r="28" spans="2:36" ht="15" customHeight="1" x14ac:dyDescent="0.2">
      <c r="B28" s="37"/>
      <c r="C28" s="28" t="s">
        <v>23</v>
      </c>
      <c r="D28" s="28">
        <f ca="1"/>
        <v>0</v>
      </c>
      <c r="E28" s="28">
        <f ca="1"/>
        <v>0</v>
      </c>
      <c r="F28" s="28">
        <f ca="1"/>
        <v>0</v>
      </c>
      <c r="H28" s="28" t="s">
        <v>23</v>
      </c>
      <c r="I28" s="28">
        <f ca="1"/>
        <v>0</v>
      </c>
      <c r="J28" s="28">
        <f ca="1"/>
        <v>0</v>
      </c>
      <c r="K28" s="28">
        <f ca="1"/>
        <v>0</v>
      </c>
      <c r="L28" s="38"/>
      <c r="N28" s="37"/>
      <c r="O28" s="28" t="s">
        <v>23</v>
      </c>
      <c r="P28" s="54">
        <f ca="1"/>
        <v>0</v>
      </c>
      <c r="Q28" s="28" t="str">
        <f ca="1"/>
        <v/>
      </c>
      <c r="R28" s="55" t="str">
        <f ca="1"/>
        <v/>
      </c>
      <c r="S28" s="54">
        <f ca="1"/>
        <v>0</v>
      </c>
      <c r="T28" s="28" t="str">
        <f ca="1"/>
        <v/>
      </c>
      <c r="U28" s="55" t="str">
        <f ca="1"/>
        <v/>
      </c>
      <c r="W28" s="54">
        <f ca="1"/>
        <v>0</v>
      </c>
      <c r="X28" s="28" t="str">
        <f ca="1"/>
        <v/>
      </c>
      <c r="Y28" s="55" t="str">
        <f ca="1"/>
        <v/>
      </c>
      <c r="Z28" s="54">
        <f ca="1"/>
        <v>0</v>
      </c>
      <c r="AA28" s="28" t="str">
        <f ca="1"/>
        <v/>
      </c>
      <c r="AB28" s="55" t="str">
        <f ca="1"/>
        <v/>
      </c>
      <c r="AD28" s="54">
        <f ca="1"/>
        <v>0</v>
      </c>
      <c r="AE28" s="28" t="str">
        <f ca="1"/>
        <v/>
      </c>
      <c r="AF28" s="55" t="str">
        <f ca="1"/>
        <v/>
      </c>
      <c r="AG28" s="54">
        <f ca="1"/>
        <v>0</v>
      </c>
      <c r="AH28" s="28" t="str">
        <f ca="1"/>
        <v/>
      </c>
      <c r="AI28" s="55" t="str">
        <f ca="1"/>
        <v/>
      </c>
      <c r="AJ28" s="38"/>
    </row>
    <row r="29" spans="2:36" ht="15" customHeight="1" x14ac:dyDescent="0.2">
      <c r="B29" s="37"/>
      <c r="C29" s="59" t="s">
        <v>25</v>
      </c>
      <c r="D29" s="29">
        <f ca="1"/>
        <v>0</v>
      </c>
      <c r="E29" s="29">
        <f ca="1"/>
        <v>0</v>
      </c>
      <c r="F29" s="29">
        <f ca="1"/>
        <v>0</v>
      </c>
      <c r="H29" s="59" t="s">
        <v>25</v>
      </c>
      <c r="I29" s="29">
        <f ca="1"/>
        <v>0</v>
      </c>
      <c r="J29" s="29">
        <f ca="1"/>
        <v>0</v>
      </c>
      <c r="K29" s="29">
        <f ca="1"/>
        <v>0</v>
      </c>
      <c r="L29" s="38"/>
      <c r="N29" s="37"/>
      <c r="O29" s="59" t="s">
        <v>25</v>
      </c>
      <c r="P29" s="52">
        <f ca="1"/>
        <v>0</v>
      </c>
      <c r="Q29" s="29" t="str">
        <f ca="1"/>
        <v/>
      </c>
      <c r="R29" s="53" t="str">
        <f ca="1"/>
        <v/>
      </c>
      <c r="S29" s="52">
        <f ca="1"/>
        <v>0</v>
      </c>
      <c r="T29" s="29" t="str">
        <f ca="1"/>
        <v/>
      </c>
      <c r="U29" s="53" t="str">
        <f ca="1"/>
        <v/>
      </c>
      <c r="W29" s="52">
        <f ca="1"/>
        <v>0</v>
      </c>
      <c r="X29" s="29" t="str">
        <f ca="1"/>
        <v/>
      </c>
      <c r="Y29" s="53" t="str">
        <f ca="1"/>
        <v/>
      </c>
      <c r="Z29" s="52">
        <f ca="1"/>
        <v>0</v>
      </c>
      <c r="AA29" s="29" t="str">
        <f ca="1"/>
        <v/>
      </c>
      <c r="AB29" s="53" t="str">
        <f ca="1"/>
        <v/>
      </c>
      <c r="AD29" s="52">
        <f ca="1"/>
        <v>0</v>
      </c>
      <c r="AE29" s="29" t="str">
        <f ca="1"/>
        <v/>
      </c>
      <c r="AF29" s="53" t="str">
        <f ca="1"/>
        <v/>
      </c>
      <c r="AG29" s="52">
        <f ca="1"/>
        <v>0</v>
      </c>
      <c r="AH29" s="29" t="str">
        <f ca="1"/>
        <v/>
      </c>
      <c r="AI29" s="53" t="str">
        <f ca="1"/>
        <v/>
      </c>
      <c r="AJ29" s="38"/>
    </row>
    <row r="30" spans="2:36" ht="15" customHeight="1" x14ac:dyDescent="0.2">
      <c r="B30" s="37"/>
      <c r="C30" s="28" t="s">
        <v>22</v>
      </c>
      <c r="D30" s="28">
        <f ca="1"/>
        <v>0</v>
      </c>
      <c r="E30" s="28">
        <f ca="1"/>
        <v>0</v>
      </c>
      <c r="F30" s="28">
        <f ca="1"/>
        <v>0</v>
      </c>
      <c r="H30" s="28" t="s">
        <v>22</v>
      </c>
      <c r="I30" s="28">
        <f ca="1"/>
        <v>0</v>
      </c>
      <c r="J30" s="28">
        <f ca="1"/>
        <v>0</v>
      </c>
      <c r="K30" s="28">
        <f ca="1"/>
        <v>0</v>
      </c>
      <c r="L30" s="38"/>
      <c r="N30" s="37"/>
      <c r="O30" s="28" t="s">
        <v>22</v>
      </c>
      <c r="P30" s="54">
        <f ca="1"/>
        <v>0</v>
      </c>
      <c r="Q30" s="28" t="str">
        <f ca="1"/>
        <v/>
      </c>
      <c r="R30" s="55" t="str">
        <f ca="1"/>
        <v/>
      </c>
      <c r="S30" s="54">
        <f ca="1"/>
        <v>0</v>
      </c>
      <c r="T30" s="28" t="str">
        <f ca="1"/>
        <v/>
      </c>
      <c r="U30" s="55" t="str">
        <f ca="1"/>
        <v/>
      </c>
      <c r="W30" s="54">
        <f ca="1"/>
        <v>0</v>
      </c>
      <c r="X30" s="28" t="str">
        <f ca="1"/>
        <v/>
      </c>
      <c r="Y30" s="55" t="str">
        <f ca="1"/>
        <v/>
      </c>
      <c r="Z30" s="54">
        <f ca="1"/>
        <v>0</v>
      </c>
      <c r="AA30" s="28" t="str">
        <f ca="1"/>
        <v/>
      </c>
      <c r="AB30" s="55" t="str">
        <f ca="1"/>
        <v/>
      </c>
      <c r="AD30" s="54">
        <f ca="1"/>
        <v>0</v>
      </c>
      <c r="AE30" s="28" t="str">
        <f ca="1"/>
        <v/>
      </c>
      <c r="AF30" s="55" t="str">
        <f ca="1"/>
        <v/>
      </c>
      <c r="AG30" s="54">
        <f ca="1"/>
        <v>0</v>
      </c>
      <c r="AH30" s="28" t="str">
        <f ca="1"/>
        <v/>
      </c>
      <c r="AI30" s="55" t="str">
        <f ca="1"/>
        <v/>
      </c>
      <c r="AJ30" s="38"/>
    </row>
    <row r="31" spans="2:36" ht="15" customHeight="1" x14ac:dyDescent="0.2">
      <c r="B31" s="37"/>
      <c r="C31" s="28" t="s">
        <v>23</v>
      </c>
      <c r="D31" s="28">
        <f ca="1"/>
        <v>0</v>
      </c>
      <c r="E31" s="28">
        <f ca="1"/>
        <v>0</v>
      </c>
      <c r="F31" s="28">
        <f ca="1"/>
        <v>0</v>
      </c>
      <c r="H31" s="28" t="s">
        <v>23</v>
      </c>
      <c r="I31" s="28">
        <f ca="1"/>
        <v>0</v>
      </c>
      <c r="J31" s="28">
        <f ca="1"/>
        <v>0</v>
      </c>
      <c r="K31" s="28">
        <f ca="1"/>
        <v>0</v>
      </c>
      <c r="L31" s="38"/>
      <c r="N31" s="37"/>
      <c r="O31" s="28" t="s">
        <v>23</v>
      </c>
      <c r="P31" s="54">
        <f ca="1"/>
        <v>0</v>
      </c>
      <c r="Q31" s="28" t="str">
        <f ca="1"/>
        <v/>
      </c>
      <c r="R31" s="55" t="str">
        <f ca="1"/>
        <v/>
      </c>
      <c r="S31" s="54">
        <f ca="1"/>
        <v>0</v>
      </c>
      <c r="T31" s="28" t="str">
        <f ca="1"/>
        <v/>
      </c>
      <c r="U31" s="55" t="str">
        <f ca="1"/>
        <v/>
      </c>
      <c r="W31" s="54">
        <f ca="1"/>
        <v>0</v>
      </c>
      <c r="X31" s="28" t="str">
        <f ca="1"/>
        <v/>
      </c>
      <c r="Y31" s="55" t="str">
        <f ca="1"/>
        <v/>
      </c>
      <c r="Z31" s="54">
        <f ca="1"/>
        <v>0</v>
      </c>
      <c r="AA31" s="28" t="str">
        <f ca="1"/>
        <v/>
      </c>
      <c r="AB31" s="55" t="str">
        <f ca="1"/>
        <v/>
      </c>
      <c r="AD31" s="54">
        <f ca="1"/>
        <v>0</v>
      </c>
      <c r="AE31" s="28" t="str">
        <f ca="1"/>
        <v/>
      </c>
      <c r="AF31" s="55" t="str">
        <f ca="1"/>
        <v/>
      </c>
      <c r="AG31" s="54">
        <f ca="1"/>
        <v>0</v>
      </c>
      <c r="AH31" s="28" t="str">
        <f ca="1"/>
        <v/>
      </c>
      <c r="AI31" s="55" t="str">
        <f ca="1"/>
        <v/>
      </c>
      <c r="AJ31" s="38"/>
    </row>
    <row r="32" spans="2:36" ht="15" customHeight="1" x14ac:dyDescent="0.2">
      <c r="B32" s="37"/>
      <c r="C32" s="59" t="s">
        <v>26</v>
      </c>
      <c r="D32" s="29">
        <f ca="1"/>
        <v>0</v>
      </c>
      <c r="E32" s="29">
        <f ca="1"/>
        <v>0</v>
      </c>
      <c r="F32" s="29">
        <f ca="1"/>
        <v>0</v>
      </c>
      <c r="H32" s="59" t="s">
        <v>26</v>
      </c>
      <c r="I32" s="29">
        <f ca="1"/>
        <v>0</v>
      </c>
      <c r="J32" s="29">
        <f ca="1"/>
        <v>0</v>
      </c>
      <c r="K32" s="29">
        <f ca="1"/>
        <v>0</v>
      </c>
      <c r="L32" s="38"/>
      <c r="N32" s="37"/>
      <c r="O32" s="59" t="s">
        <v>26</v>
      </c>
      <c r="P32" s="52">
        <f ca="1"/>
        <v>0</v>
      </c>
      <c r="Q32" s="29" t="str">
        <f ca="1"/>
        <v/>
      </c>
      <c r="R32" s="53" t="str">
        <f ca="1"/>
        <v/>
      </c>
      <c r="S32" s="52">
        <f ca="1"/>
        <v>0</v>
      </c>
      <c r="T32" s="29" t="str">
        <f ca="1"/>
        <v/>
      </c>
      <c r="U32" s="53" t="str">
        <f ca="1"/>
        <v/>
      </c>
      <c r="W32" s="52">
        <f ca="1"/>
        <v>0</v>
      </c>
      <c r="X32" s="29" t="str">
        <f ca="1"/>
        <v/>
      </c>
      <c r="Y32" s="53" t="str">
        <f ca="1"/>
        <v/>
      </c>
      <c r="Z32" s="52">
        <f ca="1"/>
        <v>0</v>
      </c>
      <c r="AA32" s="29" t="str">
        <f ca="1"/>
        <v/>
      </c>
      <c r="AB32" s="53" t="str">
        <f ca="1"/>
        <v/>
      </c>
      <c r="AD32" s="52">
        <f ca="1"/>
        <v>0</v>
      </c>
      <c r="AE32" s="29" t="str">
        <f ca="1"/>
        <v/>
      </c>
      <c r="AF32" s="53" t="str">
        <f ca="1"/>
        <v/>
      </c>
      <c r="AG32" s="52">
        <f ca="1"/>
        <v>0</v>
      </c>
      <c r="AH32" s="29" t="str">
        <f ca="1"/>
        <v/>
      </c>
      <c r="AI32" s="53" t="str">
        <f ca="1"/>
        <v/>
      </c>
      <c r="AJ32" s="38"/>
    </row>
    <row r="33" spans="2:36" ht="15" customHeight="1" x14ac:dyDescent="0.2">
      <c r="B33" s="37"/>
      <c r="C33" s="28" t="s">
        <v>22</v>
      </c>
      <c r="D33" s="28">
        <f ca="1"/>
        <v>0</v>
      </c>
      <c r="E33" s="28">
        <f ca="1"/>
        <v>0</v>
      </c>
      <c r="F33" s="28">
        <f ca="1"/>
        <v>0</v>
      </c>
      <c r="H33" s="28" t="s">
        <v>22</v>
      </c>
      <c r="I33" s="28">
        <f ca="1"/>
        <v>0</v>
      </c>
      <c r="J33" s="28">
        <f ca="1"/>
        <v>0</v>
      </c>
      <c r="K33" s="28">
        <f ca="1"/>
        <v>0</v>
      </c>
      <c r="L33" s="38"/>
      <c r="N33" s="37"/>
      <c r="O33" s="28" t="s">
        <v>22</v>
      </c>
      <c r="P33" s="54">
        <f ca="1"/>
        <v>0</v>
      </c>
      <c r="Q33" s="28" t="str">
        <f ca="1"/>
        <v/>
      </c>
      <c r="R33" s="55" t="str">
        <f ca="1"/>
        <v/>
      </c>
      <c r="S33" s="54">
        <f ca="1"/>
        <v>0</v>
      </c>
      <c r="T33" s="28" t="str">
        <f ca="1"/>
        <v/>
      </c>
      <c r="U33" s="55" t="str">
        <f ca="1"/>
        <v/>
      </c>
      <c r="W33" s="54">
        <f ca="1"/>
        <v>0</v>
      </c>
      <c r="X33" s="28" t="str">
        <f ca="1"/>
        <v/>
      </c>
      <c r="Y33" s="55" t="str">
        <f ca="1"/>
        <v/>
      </c>
      <c r="Z33" s="54">
        <f ca="1"/>
        <v>0</v>
      </c>
      <c r="AA33" s="28" t="str">
        <f ca="1"/>
        <v/>
      </c>
      <c r="AB33" s="55" t="str">
        <f ca="1"/>
        <v/>
      </c>
      <c r="AD33" s="54">
        <f ca="1"/>
        <v>0</v>
      </c>
      <c r="AE33" s="28" t="str">
        <f ca="1"/>
        <v/>
      </c>
      <c r="AF33" s="55" t="str">
        <f ca="1"/>
        <v/>
      </c>
      <c r="AG33" s="54">
        <f ca="1"/>
        <v>0</v>
      </c>
      <c r="AH33" s="28" t="str">
        <f ca="1"/>
        <v/>
      </c>
      <c r="AI33" s="55" t="str">
        <f ca="1"/>
        <v/>
      </c>
      <c r="AJ33" s="38"/>
    </row>
    <row r="34" spans="2:36" ht="15" customHeight="1" x14ac:dyDescent="0.2">
      <c r="B34" s="37"/>
      <c r="C34" s="28" t="s">
        <v>23</v>
      </c>
      <c r="D34" s="28">
        <f ca="1"/>
        <v>0</v>
      </c>
      <c r="E34" s="28">
        <f ca="1"/>
        <v>0</v>
      </c>
      <c r="F34" s="28">
        <f ca="1"/>
        <v>0</v>
      </c>
      <c r="H34" s="28" t="s">
        <v>23</v>
      </c>
      <c r="I34" s="28">
        <f ca="1"/>
        <v>0</v>
      </c>
      <c r="J34" s="28">
        <f ca="1"/>
        <v>0</v>
      </c>
      <c r="K34" s="28">
        <f ca="1"/>
        <v>0</v>
      </c>
      <c r="L34" s="38"/>
      <c r="N34" s="37"/>
      <c r="O34" s="28" t="s">
        <v>23</v>
      </c>
      <c r="P34" s="54">
        <f ca="1"/>
        <v>0</v>
      </c>
      <c r="Q34" s="28" t="str">
        <f ca="1"/>
        <v/>
      </c>
      <c r="R34" s="55" t="str">
        <f ca="1"/>
        <v/>
      </c>
      <c r="S34" s="54">
        <f ca="1"/>
        <v>0</v>
      </c>
      <c r="T34" s="28" t="str">
        <f ca="1"/>
        <v/>
      </c>
      <c r="U34" s="55" t="str">
        <f ca="1"/>
        <v/>
      </c>
      <c r="W34" s="54">
        <f ca="1"/>
        <v>0</v>
      </c>
      <c r="X34" s="28" t="str">
        <f ca="1"/>
        <v/>
      </c>
      <c r="Y34" s="55" t="str">
        <f ca="1"/>
        <v/>
      </c>
      <c r="Z34" s="54">
        <f ca="1"/>
        <v>0</v>
      </c>
      <c r="AA34" s="28" t="str">
        <f ca="1"/>
        <v/>
      </c>
      <c r="AB34" s="55" t="str">
        <f ca="1"/>
        <v/>
      </c>
      <c r="AD34" s="54">
        <f ca="1"/>
        <v>0</v>
      </c>
      <c r="AE34" s="28" t="str">
        <f ca="1"/>
        <v/>
      </c>
      <c r="AF34" s="55" t="str">
        <f ca="1"/>
        <v/>
      </c>
      <c r="AG34" s="54">
        <f ca="1"/>
        <v>0</v>
      </c>
      <c r="AH34" s="28" t="str">
        <f ca="1"/>
        <v/>
      </c>
      <c r="AI34" s="55" t="str">
        <f ca="1"/>
        <v/>
      </c>
      <c r="AJ34" s="38"/>
    </row>
    <row r="35" spans="2:36" ht="15" customHeight="1" x14ac:dyDescent="0.2">
      <c r="B35" s="37"/>
      <c r="C35" s="59" t="s">
        <v>27</v>
      </c>
      <c r="D35" s="29">
        <f ca="1"/>
        <v>0</v>
      </c>
      <c r="E35" s="29">
        <f ca="1"/>
        <v>0</v>
      </c>
      <c r="F35" s="29">
        <f ca="1"/>
        <v>0</v>
      </c>
      <c r="H35" s="59" t="s">
        <v>27</v>
      </c>
      <c r="I35" s="29">
        <f ca="1"/>
        <v>0</v>
      </c>
      <c r="J35" s="29">
        <f ca="1"/>
        <v>0</v>
      </c>
      <c r="K35" s="29">
        <f ca="1"/>
        <v>0</v>
      </c>
      <c r="L35" s="38"/>
      <c r="N35" s="37"/>
      <c r="O35" s="59" t="s">
        <v>27</v>
      </c>
      <c r="P35" s="52">
        <f ca="1"/>
        <v>0</v>
      </c>
      <c r="Q35" s="29" t="str">
        <f ca="1"/>
        <v/>
      </c>
      <c r="R35" s="53" t="str">
        <f ca="1"/>
        <v/>
      </c>
      <c r="S35" s="52">
        <f ca="1"/>
        <v>0</v>
      </c>
      <c r="T35" s="29" t="str">
        <f ca="1"/>
        <v/>
      </c>
      <c r="U35" s="53" t="str">
        <f ca="1"/>
        <v/>
      </c>
      <c r="W35" s="52">
        <f ca="1"/>
        <v>0</v>
      </c>
      <c r="X35" s="29" t="str">
        <f ca="1"/>
        <v/>
      </c>
      <c r="Y35" s="53" t="str">
        <f ca="1"/>
        <v/>
      </c>
      <c r="Z35" s="52">
        <f ca="1"/>
        <v>0</v>
      </c>
      <c r="AA35" s="29" t="str">
        <f ca="1"/>
        <v/>
      </c>
      <c r="AB35" s="53" t="str">
        <f ca="1"/>
        <v/>
      </c>
      <c r="AD35" s="52">
        <f ca="1"/>
        <v>0</v>
      </c>
      <c r="AE35" s="29" t="str">
        <f ca="1"/>
        <v/>
      </c>
      <c r="AF35" s="53" t="str">
        <f ca="1"/>
        <v/>
      </c>
      <c r="AG35" s="52">
        <f ca="1"/>
        <v>0</v>
      </c>
      <c r="AH35" s="29" t="str">
        <f ca="1"/>
        <v/>
      </c>
      <c r="AI35" s="53" t="str">
        <f ca="1"/>
        <v/>
      </c>
      <c r="AJ35" s="38"/>
    </row>
    <row r="36" spans="2:36" ht="15" customHeight="1" x14ac:dyDescent="0.2">
      <c r="B36" s="37"/>
      <c r="C36" s="28" t="s">
        <v>22</v>
      </c>
      <c r="D36" s="28">
        <f ca="1"/>
        <v>0</v>
      </c>
      <c r="E36" s="28">
        <f ca="1"/>
        <v>0</v>
      </c>
      <c r="F36" s="28">
        <f ca="1"/>
        <v>0</v>
      </c>
      <c r="H36" s="28" t="s">
        <v>22</v>
      </c>
      <c r="I36" s="28">
        <f ca="1"/>
        <v>0</v>
      </c>
      <c r="J36" s="28">
        <f ca="1"/>
        <v>0</v>
      </c>
      <c r="K36" s="28">
        <f ca="1"/>
        <v>0</v>
      </c>
      <c r="L36" s="38"/>
      <c r="N36" s="37"/>
      <c r="O36" s="28" t="s">
        <v>22</v>
      </c>
      <c r="P36" s="54">
        <f ca="1"/>
        <v>0</v>
      </c>
      <c r="Q36" s="28" t="str">
        <f ca="1"/>
        <v/>
      </c>
      <c r="R36" s="55" t="str">
        <f ca="1"/>
        <v/>
      </c>
      <c r="S36" s="54">
        <f ca="1"/>
        <v>0</v>
      </c>
      <c r="T36" s="28" t="str">
        <f ca="1"/>
        <v/>
      </c>
      <c r="U36" s="55" t="str">
        <f ca="1"/>
        <v/>
      </c>
      <c r="W36" s="54">
        <f ca="1"/>
        <v>0</v>
      </c>
      <c r="X36" s="28" t="str">
        <f ca="1"/>
        <v/>
      </c>
      <c r="Y36" s="55" t="str">
        <f ca="1"/>
        <v/>
      </c>
      <c r="Z36" s="54">
        <f ca="1"/>
        <v>0</v>
      </c>
      <c r="AA36" s="28" t="str">
        <f ca="1"/>
        <v/>
      </c>
      <c r="AB36" s="55" t="str">
        <f ca="1"/>
        <v/>
      </c>
      <c r="AD36" s="54">
        <f ca="1"/>
        <v>0</v>
      </c>
      <c r="AE36" s="28" t="str">
        <f ca="1"/>
        <v/>
      </c>
      <c r="AF36" s="55" t="str">
        <f ca="1"/>
        <v/>
      </c>
      <c r="AG36" s="54">
        <f ca="1"/>
        <v>0</v>
      </c>
      <c r="AH36" s="28" t="str">
        <f ca="1"/>
        <v/>
      </c>
      <c r="AI36" s="55" t="str">
        <f ca="1"/>
        <v/>
      </c>
      <c r="AJ36" s="38"/>
    </row>
    <row r="37" spans="2:36" ht="15" customHeight="1" x14ac:dyDescent="0.2">
      <c r="B37" s="37"/>
      <c r="C37" s="28" t="s">
        <v>23</v>
      </c>
      <c r="D37" s="28">
        <f ca="1"/>
        <v>0</v>
      </c>
      <c r="E37" s="28">
        <f ca="1"/>
        <v>0</v>
      </c>
      <c r="F37" s="28">
        <f ca="1"/>
        <v>0</v>
      </c>
      <c r="H37" s="28" t="s">
        <v>23</v>
      </c>
      <c r="I37" s="28">
        <f ca="1"/>
        <v>0</v>
      </c>
      <c r="J37" s="28">
        <f ca="1"/>
        <v>0</v>
      </c>
      <c r="K37" s="28">
        <f ca="1"/>
        <v>0</v>
      </c>
      <c r="L37" s="38"/>
      <c r="N37" s="37"/>
      <c r="O37" s="28" t="s">
        <v>23</v>
      </c>
      <c r="P37" s="54">
        <f ca="1"/>
        <v>0</v>
      </c>
      <c r="Q37" s="28" t="str">
        <f ca="1"/>
        <v/>
      </c>
      <c r="R37" s="55" t="str">
        <f ca="1"/>
        <v/>
      </c>
      <c r="S37" s="54">
        <f ca="1"/>
        <v>0</v>
      </c>
      <c r="T37" s="28" t="str">
        <f ca="1"/>
        <v/>
      </c>
      <c r="U37" s="55" t="str">
        <f ca="1"/>
        <v/>
      </c>
      <c r="W37" s="54">
        <f ca="1"/>
        <v>0</v>
      </c>
      <c r="X37" s="28" t="str">
        <f ca="1"/>
        <v/>
      </c>
      <c r="Y37" s="55" t="str">
        <f ca="1"/>
        <v/>
      </c>
      <c r="Z37" s="54">
        <f ca="1"/>
        <v>0</v>
      </c>
      <c r="AA37" s="28" t="str">
        <f ca="1"/>
        <v/>
      </c>
      <c r="AB37" s="55" t="str">
        <f ca="1"/>
        <v/>
      </c>
      <c r="AD37" s="54">
        <f ca="1"/>
        <v>0</v>
      </c>
      <c r="AE37" s="28" t="str">
        <f ca="1"/>
        <v/>
      </c>
      <c r="AF37" s="55" t="str">
        <f ca="1"/>
        <v/>
      </c>
      <c r="AG37" s="54">
        <f ca="1"/>
        <v>0</v>
      </c>
      <c r="AH37" s="28" t="str">
        <f ca="1"/>
        <v/>
      </c>
      <c r="AI37" s="55" t="str">
        <f ca="1"/>
        <v/>
      </c>
      <c r="AJ37" s="38"/>
    </row>
    <row r="38" spans="2:36" ht="15" customHeight="1" x14ac:dyDescent="0.2">
      <c r="B38" s="37"/>
      <c r="C38" s="59" t="s">
        <v>28</v>
      </c>
      <c r="D38" s="29">
        <f ca="1"/>
        <v>0</v>
      </c>
      <c r="E38" s="29">
        <f ca="1"/>
        <v>0</v>
      </c>
      <c r="F38" s="29">
        <f ca="1"/>
        <v>0</v>
      </c>
      <c r="H38" s="59" t="s">
        <v>28</v>
      </c>
      <c r="I38" s="29">
        <f ca="1"/>
        <v>0</v>
      </c>
      <c r="J38" s="29">
        <f ca="1"/>
        <v>0</v>
      </c>
      <c r="K38" s="29">
        <f ca="1"/>
        <v>0</v>
      </c>
      <c r="L38" s="38"/>
      <c r="N38" s="37"/>
      <c r="O38" s="59" t="s">
        <v>28</v>
      </c>
      <c r="P38" s="52">
        <f ca="1"/>
        <v>0</v>
      </c>
      <c r="Q38" s="29" t="str">
        <f ca="1"/>
        <v/>
      </c>
      <c r="R38" s="53" t="str">
        <f ca="1"/>
        <v/>
      </c>
      <c r="S38" s="52">
        <f ca="1"/>
        <v>0</v>
      </c>
      <c r="T38" s="29" t="str">
        <f ca="1"/>
        <v/>
      </c>
      <c r="U38" s="53" t="str">
        <f ca="1"/>
        <v/>
      </c>
      <c r="W38" s="52">
        <f ca="1"/>
        <v>0</v>
      </c>
      <c r="X38" s="29" t="str">
        <f ca="1"/>
        <v/>
      </c>
      <c r="Y38" s="53" t="str">
        <f ca="1"/>
        <v/>
      </c>
      <c r="Z38" s="52">
        <f ca="1"/>
        <v>0</v>
      </c>
      <c r="AA38" s="29" t="str">
        <f ca="1"/>
        <v/>
      </c>
      <c r="AB38" s="53" t="str">
        <f ca="1"/>
        <v/>
      </c>
      <c r="AD38" s="52">
        <f ca="1"/>
        <v>0</v>
      </c>
      <c r="AE38" s="29" t="str">
        <f ca="1"/>
        <v/>
      </c>
      <c r="AF38" s="53" t="str">
        <f ca="1"/>
        <v/>
      </c>
      <c r="AG38" s="52">
        <f ca="1"/>
        <v>0</v>
      </c>
      <c r="AH38" s="29" t="str">
        <f ca="1"/>
        <v/>
      </c>
      <c r="AI38" s="53" t="str">
        <f ca="1"/>
        <v/>
      </c>
      <c r="AJ38" s="38"/>
    </row>
    <row r="39" spans="2:36" ht="15" customHeight="1" x14ac:dyDescent="0.2">
      <c r="B39" s="37"/>
      <c r="C39" s="28" t="s">
        <v>22</v>
      </c>
      <c r="D39" s="28">
        <f ca="1"/>
        <v>0</v>
      </c>
      <c r="E39" s="28">
        <f ca="1"/>
        <v>0</v>
      </c>
      <c r="F39" s="28">
        <f ca="1"/>
        <v>0</v>
      </c>
      <c r="H39" s="28" t="s">
        <v>22</v>
      </c>
      <c r="I39" s="28">
        <f ca="1"/>
        <v>0</v>
      </c>
      <c r="J39" s="28">
        <f ca="1"/>
        <v>0</v>
      </c>
      <c r="K39" s="28">
        <f ca="1"/>
        <v>0</v>
      </c>
      <c r="L39" s="38"/>
      <c r="N39" s="37"/>
      <c r="O39" s="28" t="s">
        <v>22</v>
      </c>
      <c r="P39" s="54">
        <f ca="1"/>
        <v>0</v>
      </c>
      <c r="Q39" s="28" t="str">
        <f ca="1"/>
        <v/>
      </c>
      <c r="R39" s="55" t="str">
        <f ca="1"/>
        <v/>
      </c>
      <c r="S39" s="54">
        <f ca="1"/>
        <v>0</v>
      </c>
      <c r="T39" s="28" t="str">
        <f ca="1"/>
        <v/>
      </c>
      <c r="U39" s="55" t="str">
        <f ca="1"/>
        <v/>
      </c>
      <c r="W39" s="54">
        <f ca="1"/>
        <v>0</v>
      </c>
      <c r="X39" s="28" t="str">
        <f ca="1"/>
        <v/>
      </c>
      <c r="Y39" s="55" t="str">
        <f ca="1"/>
        <v/>
      </c>
      <c r="Z39" s="54">
        <f ca="1"/>
        <v>0</v>
      </c>
      <c r="AA39" s="28" t="str">
        <f ca="1"/>
        <v/>
      </c>
      <c r="AB39" s="55" t="str">
        <f ca="1"/>
        <v/>
      </c>
      <c r="AD39" s="54">
        <f ca="1"/>
        <v>0</v>
      </c>
      <c r="AE39" s="28" t="str">
        <f ca="1"/>
        <v/>
      </c>
      <c r="AF39" s="55" t="str">
        <f ca="1"/>
        <v/>
      </c>
      <c r="AG39" s="54">
        <f ca="1"/>
        <v>0</v>
      </c>
      <c r="AH39" s="28" t="str">
        <f ca="1"/>
        <v/>
      </c>
      <c r="AI39" s="55" t="str">
        <f ca="1"/>
        <v/>
      </c>
      <c r="AJ39" s="38"/>
    </row>
    <row r="40" spans="2:36" ht="15" customHeight="1" x14ac:dyDescent="0.2">
      <c r="B40" s="37"/>
      <c r="C40" s="28" t="s">
        <v>23</v>
      </c>
      <c r="D40" s="28">
        <f ca="1"/>
        <v>0</v>
      </c>
      <c r="E40" s="28">
        <f ca="1"/>
        <v>0</v>
      </c>
      <c r="F40" s="28">
        <f ca="1"/>
        <v>0</v>
      </c>
      <c r="H40" s="28" t="s">
        <v>23</v>
      </c>
      <c r="I40" s="28">
        <f ca="1"/>
        <v>0</v>
      </c>
      <c r="J40" s="28">
        <f ca="1"/>
        <v>0</v>
      </c>
      <c r="K40" s="28">
        <f ca="1"/>
        <v>0</v>
      </c>
      <c r="L40" s="38"/>
      <c r="N40" s="37"/>
      <c r="O40" s="28" t="s">
        <v>23</v>
      </c>
      <c r="P40" s="54">
        <f ca="1"/>
        <v>0</v>
      </c>
      <c r="Q40" s="28" t="str">
        <f ca="1"/>
        <v/>
      </c>
      <c r="R40" s="55" t="str">
        <f ca="1"/>
        <v/>
      </c>
      <c r="S40" s="54">
        <f ca="1"/>
        <v>0</v>
      </c>
      <c r="T40" s="28" t="str">
        <f ca="1"/>
        <v/>
      </c>
      <c r="U40" s="55" t="str">
        <f ca="1"/>
        <v/>
      </c>
      <c r="W40" s="54">
        <f ca="1"/>
        <v>0</v>
      </c>
      <c r="X40" s="28" t="str">
        <f ca="1"/>
        <v/>
      </c>
      <c r="Y40" s="55" t="str">
        <f ca="1"/>
        <v/>
      </c>
      <c r="Z40" s="54">
        <f ca="1"/>
        <v>0</v>
      </c>
      <c r="AA40" s="28" t="str">
        <f ca="1"/>
        <v/>
      </c>
      <c r="AB40" s="55" t="str">
        <f ca="1"/>
        <v/>
      </c>
      <c r="AD40" s="54">
        <f ca="1"/>
        <v>0</v>
      </c>
      <c r="AE40" s="28" t="str">
        <f ca="1"/>
        <v/>
      </c>
      <c r="AF40" s="55" t="str">
        <f ca="1"/>
        <v/>
      </c>
      <c r="AG40" s="54">
        <f ca="1"/>
        <v>0</v>
      </c>
      <c r="AH40" s="28" t="str">
        <f ca="1"/>
        <v/>
      </c>
      <c r="AI40" s="55" t="str">
        <f ca="1"/>
        <v/>
      </c>
      <c r="AJ40" s="38"/>
    </row>
    <row r="41" spans="2:36" s="60" customFormat="1" ht="15" customHeight="1" thickBot="1" x14ac:dyDescent="0.25">
      <c r="B41" s="61"/>
      <c r="C41" s="62" t="s">
        <v>21</v>
      </c>
      <c r="D41" s="30">
        <f ca="1"/>
        <v>0</v>
      </c>
      <c r="E41" s="30">
        <f ca="1"/>
        <v>0</v>
      </c>
      <c r="F41" s="30">
        <f ca="1"/>
        <v>0</v>
      </c>
      <c r="H41" s="62" t="s">
        <v>21</v>
      </c>
      <c r="I41" s="30">
        <f ca="1"/>
        <v>0</v>
      </c>
      <c r="J41" s="30">
        <f ca="1"/>
        <v>0</v>
      </c>
      <c r="K41" s="30">
        <f ca="1"/>
        <v>0</v>
      </c>
      <c r="L41" s="63"/>
      <c r="N41" s="61"/>
      <c r="O41" s="62" t="s">
        <v>21</v>
      </c>
      <c r="P41" s="64">
        <f ca="1"/>
        <v>0</v>
      </c>
      <c r="Q41" s="65" t="str">
        <f ca="1"/>
        <v/>
      </c>
      <c r="R41" s="66" t="str">
        <f ca="1"/>
        <v/>
      </c>
      <c r="S41" s="64">
        <f ca="1"/>
        <v>0</v>
      </c>
      <c r="T41" s="65" t="str">
        <f ca="1"/>
        <v/>
      </c>
      <c r="U41" s="66" t="str">
        <f ca="1"/>
        <v/>
      </c>
      <c r="W41" s="64">
        <f ca="1"/>
        <v>0</v>
      </c>
      <c r="X41" s="65" t="str">
        <f ca="1"/>
        <v/>
      </c>
      <c r="Y41" s="66" t="str">
        <f ca="1"/>
        <v/>
      </c>
      <c r="Z41" s="64">
        <f ca="1"/>
        <v>0</v>
      </c>
      <c r="AA41" s="65" t="str">
        <f ca="1"/>
        <v/>
      </c>
      <c r="AB41" s="66" t="str">
        <f ca="1"/>
        <v/>
      </c>
      <c r="AD41" s="64">
        <f ca="1"/>
        <v>0</v>
      </c>
      <c r="AE41" s="65" t="str">
        <f ca="1"/>
        <v/>
      </c>
      <c r="AF41" s="66" t="str">
        <f ca="1"/>
        <v/>
      </c>
      <c r="AG41" s="64">
        <f ca="1"/>
        <v>0</v>
      </c>
      <c r="AH41" s="65" t="str">
        <f ca="1"/>
        <v/>
      </c>
      <c r="AI41" s="66" t="str">
        <f ca="1"/>
        <v/>
      </c>
      <c r="AJ41" s="63"/>
    </row>
    <row r="42" spans="2:36" ht="15" thickBot="1" x14ac:dyDescent="0.25">
      <c r="B42" s="67"/>
      <c r="C42" s="68"/>
      <c r="D42" s="68"/>
      <c r="E42" s="68"/>
      <c r="F42" s="68"/>
      <c r="G42" s="68"/>
      <c r="H42" s="68"/>
      <c r="I42" s="68"/>
      <c r="J42" s="68"/>
      <c r="K42" s="68"/>
      <c r="L42" s="69"/>
      <c r="N42" s="67"/>
      <c r="O42" s="68"/>
      <c r="P42" s="68"/>
      <c r="Q42" s="68"/>
      <c r="R42" s="68"/>
      <c r="S42" s="68"/>
      <c r="T42" s="68"/>
      <c r="U42" s="68"/>
      <c r="V42" s="68"/>
      <c r="W42" s="68"/>
      <c r="X42" s="68"/>
      <c r="Y42" s="68"/>
      <c r="Z42" s="68"/>
      <c r="AA42" s="68"/>
      <c r="AB42" s="68"/>
      <c r="AC42" s="68"/>
      <c r="AD42" s="68"/>
      <c r="AE42" s="68"/>
      <c r="AF42" s="68"/>
      <c r="AG42" s="68"/>
      <c r="AH42" s="68"/>
      <c r="AI42" s="68"/>
      <c r="AJ42" s="69"/>
    </row>
    <row r="46" spans="2:36" ht="17" thickBot="1" x14ac:dyDescent="0.25">
      <c r="C46" s="136" t="s">
        <v>77</v>
      </c>
      <c r="D46" s="136"/>
      <c r="E46" s="136"/>
      <c r="F46" s="136"/>
    </row>
    <row r="47" spans="2:36" ht="49" customHeight="1" x14ac:dyDescent="0.2">
      <c r="C47" s="70"/>
      <c r="D47" s="71" t="s">
        <v>35</v>
      </c>
      <c r="E47" s="72" t="s">
        <v>36</v>
      </c>
      <c r="F47" s="73" t="s">
        <v>72</v>
      </c>
      <c r="G47" s="74" t="s">
        <v>73</v>
      </c>
    </row>
    <row r="48" spans="2:36" ht="15" x14ac:dyDescent="0.2">
      <c r="C48" s="75" t="s">
        <v>24</v>
      </c>
      <c r="D48" s="35">
        <f ca="1">$F$26</f>
        <v>0</v>
      </c>
      <c r="E48" s="33">
        <f ca="1">$K$26</f>
        <v>0</v>
      </c>
      <c r="F48" s="76" t="str">
        <f ca="1">IF($AD$26=0,"null",$AF$26)</f>
        <v>null</v>
      </c>
      <c r="G48" s="77" t="str">
        <f ca="1">IF($AG$26=0,"null", $AI$26)</f>
        <v>null</v>
      </c>
    </row>
    <row r="49" spans="3:7" ht="15" x14ac:dyDescent="0.2">
      <c r="C49" s="78" t="s">
        <v>29</v>
      </c>
      <c r="D49" s="31">
        <f ca="1">SUM($F$22,$F$31,$F$34,$F$40)</f>
        <v>0</v>
      </c>
      <c r="E49" s="31">
        <f ca="1">SUM($K$22,$K$31,$K$34,$K$40)</f>
        <v>0</v>
      </c>
      <c r="F49" s="79" t="str">
        <f ca="1">IF(SUM($AD$22,$AD$31,$AD$34,$AD$40)=0,"null",(SUM($AE$22,$AE$31,$AE$34,$AE$40)/SUM($AD$22,$AD$31,$AD$34,$AD$40)))</f>
        <v>null</v>
      </c>
      <c r="G49" s="80" t="str">
        <f ca="1">IF(SUM($AG$22,$AG$31,$AG$34,$AG$40)=0,"null",(SUM($AH$22,$AH$31,$AH$34,$AH$40)/SUM($AG$22,$AG$31,$AG$34,$AG$40)))</f>
        <v>null</v>
      </c>
    </row>
    <row r="50" spans="3:7" ht="15" x14ac:dyDescent="0.2">
      <c r="C50" s="78" t="s">
        <v>30</v>
      </c>
      <c r="D50" s="33">
        <f ca="1">SUM($D$22,$D$31,$D$34,$D$40)</f>
        <v>0</v>
      </c>
      <c r="E50" s="33">
        <f ca="1">SUM($I$22,$I$31,$I$34,$I$40)</f>
        <v>0</v>
      </c>
      <c r="F50" s="76" t="str">
        <f ca="1">IF(SUM($P$22,$P$31,$P$34,$P$40)=0,"null",(SUM($Q$22,$Q$31,$Q$34,$Q$40)/SUM($P$22,$P$31,$P$34,$P$40)))</f>
        <v>null</v>
      </c>
      <c r="G50" s="77" t="str">
        <f ca="1">IF(SUM($S$22,$S$31,$S$34,$S$40)=0,"null",(SUM($T$22,$T$31,$T$34,$T$40)/SUM($S$22,$S$31,$S$34,$S$40)))</f>
        <v>null</v>
      </c>
    </row>
    <row r="51" spans="3:7" ht="15" x14ac:dyDescent="0.2">
      <c r="C51" s="78" t="s">
        <v>31</v>
      </c>
      <c r="D51" s="31">
        <f ca="1">SUM($D$29,$D$32)</f>
        <v>0</v>
      </c>
      <c r="E51" s="31">
        <f ca="1">SUM($I$29,$I$32)</f>
        <v>0</v>
      </c>
      <c r="F51" s="79" t="str">
        <f ca="1">IF(SUM($P$29,$P$32)=0,"null",(SUM($Q$29,$Q$32)/SUM($P$29,$P$32)))</f>
        <v>null</v>
      </c>
      <c r="G51" s="80" t="str">
        <f ca="1">IF(SUM($S$29,$S$32)=0,"null",(SUM($T$29,$T$32)/SUM($S$29,$S$32)))</f>
        <v>null</v>
      </c>
    </row>
    <row r="52" spans="3:7" ht="15" x14ac:dyDescent="0.2">
      <c r="C52" s="78" t="s">
        <v>32</v>
      </c>
      <c r="D52" s="33">
        <f ca="1">SUM($F$22,$F$29,$F$32,$F$40)</f>
        <v>0</v>
      </c>
      <c r="E52" s="33">
        <f ca="1">SUM($K$22, $K$29, $K$32, $K$40)</f>
        <v>0</v>
      </c>
      <c r="F52" s="76" t="str">
        <f ca="1">IF(SUM($AD$22,$AD$29,$AD$32,$AD$40)=0,"null",(SUM($AE$22,$AE$29,$AE$32,$AE$40)/SUM($AD$22,$AD$29,$AD$32,$AD$40)))</f>
        <v>null</v>
      </c>
      <c r="G52" s="77" t="str">
        <f ca="1">IF(SUM($AG$22,$AG$29,$AG$32,$AG$40)=0,"null", SUM($AH$22,$AH$29,$AH$32,$AH$40)/SUM($AG$22,$AG$29,$AG$32,$AG$40))</f>
        <v>null</v>
      </c>
    </row>
    <row r="53" spans="3:7" ht="15" x14ac:dyDescent="0.2">
      <c r="C53" s="78" t="s">
        <v>33</v>
      </c>
      <c r="D53" s="31">
        <f ca="1">SUM($F$35,$F$38)</f>
        <v>0</v>
      </c>
      <c r="E53" s="31">
        <f ca="1">SUM($K$35,$K$38)</f>
        <v>0</v>
      </c>
      <c r="F53" s="79" t="str">
        <f ca="1">IF(SUM($AD$35,$AD$38)=0,"null",(SUM($AE$35,$AE$38)/SUM($AD$35,$AD$38)))</f>
        <v>null</v>
      </c>
      <c r="G53" s="80" t="str">
        <f ca="1">IF(SUM($AG$35,$AG$38)=0,"null", SUM($AH$35,$AH$38)/SUM($AG$35,$AG$38))</f>
        <v>null</v>
      </c>
    </row>
    <row r="54" spans="3:7" ht="15" x14ac:dyDescent="0.2">
      <c r="C54" s="78" t="s">
        <v>83</v>
      </c>
      <c r="D54" s="33">
        <f ca="1">$F$20</f>
        <v>0</v>
      </c>
      <c r="E54" s="33">
        <f ca="1">$K$20</f>
        <v>0</v>
      </c>
      <c r="F54" s="76" t="str">
        <f ca="1">IF($AD$20=0,"null",$AF$20)</f>
        <v>null</v>
      </c>
      <c r="G54" s="77" t="str">
        <f ca="1">IF($AG$20=0,"null", $AI$20)</f>
        <v>null</v>
      </c>
    </row>
    <row r="55" spans="3:7" ht="15" x14ac:dyDescent="0.2">
      <c r="C55" s="78" t="s">
        <v>84</v>
      </c>
      <c r="D55" s="85">
        <f ca="1">$F$23</f>
        <v>0</v>
      </c>
      <c r="E55" s="85">
        <f ca="1">$K$23</f>
        <v>0</v>
      </c>
      <c r="F55" s="86" t="str">
        <f ca="1">IF($AD$23=0,"null",$AF$23)</f>
        <v>null</v>
      </c>
      <c r="G55" s="87" t="str">
        <f ca="1">IF($AG$23=0,"null", $AI$23)</f>
        <v>null</v>
      </c>
    </row>
    <row r="56" spans="3:7" ht="16" thickBot="1" x14ac:dyDescent="0.25">
      <c r="C56" s="81" t="s">
        <v>34</v>
      </c>
      <c r="D56" s="82">
        <f ca="1">$F$41</f>
        <v>0</v>
      </c>
      <c r="E56" s="82">
        <f ca="1">$K$41</f>
        <v>0</v>
      </c>
      <c r="F56" s="83" t="str">
        <f ca="1">IF($AD$41=0,"null",$AF$41)</f>
        <v>null</v>
      </c>
      <c r="G56" s="84" t="str">
        <f ca="1">IF($AG$41=0,"null", $AI$41)</f>
        <v>null</v>
      </c>
    </row>
  </sheetData>
  <sheetProtection sheet="1" objects="1" scenarios="1"/>
  <mergeCells count="59">
    <mergeCell ref="C17:C19"/>
    <mergeCell ref="K17:K19"/>
    <mergeCell ref="J17:J19"/>
    <mergeCell ref="I17:I19"/>
    <mergeCell ref="H17:H19"/>
    <mergeCell ref="F17:F19"/>
    <mergeCell ref="D3:I3"/>
    <mergeCell ref="T3:AB3"/>
    <mergeCell ref="D5:G5"/>
    <mergeCell ref="H5:I5"/>
    <mergeCell ref="T5:X5"/>
    <mergeCell ref="Y5:AB5"/>
    <mergeCell ref="D10:G10"/>
    <mergeCell ref="H10:I10"/>
    <mergeCell ref="T10:X10"/>
    <mergeCell ref="Y10:AB10"/>
    <mergeCell ref="D6:G6"/>
    <mergeCell ref="H6:I6"/>
    <mergeCell ref="T6:X6"/>
    <mergeCell ref="Y6:AB6"/>
    <mergeCell ref="D7:G7"/>
    <mergeCell ref="H7:I7"/>
    <mergeCell ref="T7:X7"/>
    <mergeCell ref="Y7:AB7"/>
    <mergeCell ref="D8:G8"/>
    <mergeCell ref="T8:X8"/>
    <mergeCell ref="H8:I8"/>
    <mergeCell ref="Y8:AB8"/>
    <mergeCell ref="D12:G12"/>
    <mergeCell ref="H12:I12"/>
    <mergeCell ref="T12:X12"/>
    <mergeCell ref="Y12:AB12"/>
    <mergeCell ref="AG18:AI18"/>
    <mergeCell ref="P17:U17"/>
    <mergeCell ref="W17:AB17"/>
    <mergeCell ref="AD17:AI17"/>
    <mergeCell ref="P18:R18"/>
    <mergeCell ref="S18:U18"/>
    <mergeCell ref="W18:Y18"/>
    <mergeCell ref="Z18:AB18"/>
    <mergeCell ref="AD18:AF18"/>
    <mergeCell ref="E17:E19"/>
    <mergeCell ref="D17:D19"/>
    <mergeCell ref="C46:F46"/>
    <mergeCell ref="D9:G9"/>
    <mergeCell ref="H9:I9"/>
    <mergeCell ref="T9:X9"/>
    <mergeCell ref="Y9:AB9"/>
    <mergeCell ref="C15:F15"/>
    <mergeCell ref="H15:K15"/>
    <mergeCell ref="O15:AI15"/>
    <mergeCell ref="D11:G11"/>
    <mergeCell ref="H11:I11"/>
    <mergeCell ref="T11:X11"/>
    <mergeCell ref="Y11:AB11"/>
    <mergeCell ref="D13:G13"/>
    <mergeCell ref="H13:I13"/>
    <mergeCell ref="T13:X13"/>
    <mergeCell ref="Y13:AB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v2024 Instructions</vt:lpstr>
      <vt:lpstr>v2024 Active and Inflow</vt:lpstr>
      <vt:lpstr>v2024 Outflow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(Tia) Lurie</dc:creator>
  <cp:lastModifiedBy>Tatiana (Tia) Lurie</cp:lastModifiedBy>
  <dcterms:created xsi:type="dcterms:W3CDTF">2023-11-01T19:13:40Z</dcterms:created>
  <dcterms:modified xsi:type="dcterms:W3CDTF">2024-09-12T20:43:20Z</dcterms:modified>
</cp:coreProperties>
</file>