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tnssupport\Desktop\BFZ Wellsky Monthly Metrics Tables\"/>
    </mc:Choice>
  </mc:AlternateContent>
  <xr:revisionPtr revIDLastSave="0" documentId="8_{1DFBAC76-41EC-42B7-AEDD-84DE94732AD6}" xr6:coauthVersionLast="47" xr6:coauthVersionMax="47" xr10:uidLastSave="{00000000-0000-0000-0000-000000000000}"/>
  <bookViews>
    <workbookView xWindow="-120" yWindow="0" windowWidth="14400" windowHeight="7350" xr2:uid="{BF0F0CF8-FF62-1B42-B695-2A27EB4AE351}"/>
  </bookViews>
  <sheets>
    <sheet name="v2024 Instructions" sheetId="6" r:id="rId1"/>
    <sheet name="v2024 Active and Inflow" sheetId="11" r:id="rId2"/>
    <sheet name="v2024 Outflow" sheetId="1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2" l="1"/>
  <c r="D17" i="12"/>
  <c r="D9" i="12"/>
  <c r="Y34" i="12" a="1"/>
  <c r="H34" i="12" a="1"/>
  <c r="H35" i="11" a="1"/>
  <c r="U35" i="11" a="1"/>
  <c r="W41" i="12" l="1" a="1"/>
  <c r="X41" i="12" s="1" a="1"/>
  <c r="Y41" i="12" s="1" a="1"/>
  <c r="Z41" i="12" a="1"/>
  <c r="AA41" i="12" s="1" a="1"/>
  <c r="AB41" i="12" s="1" a="1"/>
  <c r="AG41" i="12" a="1"/>
  <c r="AH41" i="12" s="1" a="1"/>
  <c r="AI41" i="12" s="1" a="1"/>
  <c r="AD41" i="12" a="1"/>
  <c r="AE41" i="12" s="1" a="1"/>
  <c r="AF41" i="12" s="1" a="1"/>
  <c r="S41" i="12" a="1"/>
  <c r="T41" i="12" s="1" a="1"/>
  <c r="U41" i="12" s="1" a="1"/>
  <c r="P41" i="12" a="1"/>
  <c r="Q41" i="12" s="1" a="1"/>
  <c r="R41" i="12" s="1" a="1"/>
  <c r="J41" i="12" a="1"/>
  <c r="F41" i="12" a="1"/>
  <c r="E41" i="12" a="1"/>
  <c r="I41" i="12" a="1"/>
  <c r="D41" i="12" a="1"/>
  <c r="K41" i="12" a="1"/>
  <c r="D40" i="11" a="1"/>
  <c r="D12" i="11" s="1"/>
  <c r="E40" i="11" a="1"/>
  <c r="F40" i="11" a="1"/>
  <c r="D16" i="11" s="1"/>
  <c r="I40" i="11" a="1"/>
  <c r="J40" i="11" a="1"/>
  <c r="K40" i="11" a="1"/>
  <c r="AA40" i="11" a="1"/>
  <c r="AB40" i="11" a="1"/>
  <c r="U40" i="11" a="1"/>
  <c r="P40" i="11" a="1"/>
  <c r="V40" i="11" a="1"/>
  <c r="R40" i="11" a="1"/>
  <c r="E9" i="11" s="1"/>
  <c r="W40" i="11" a="1"/>
  <c r="Z40" i="11" a="1"/>
  <c r="Q40" i="11" a="1"/>
  <c r="I9" i="12" l="1"/>
  <c r="I14" i="12"/>
  <c r="I17" i="12"/>
  <c r="I11" i="12"/>
  <c r="I16" i="12"/>
  <c r="I15" i="12"/>
  <c r="I10" i="12"/>
  <c r="H9" i="12"/>
  <c r="H14" i="12"/>
  <c r="H11" i="12"/>
  <c r="H16" i="12"/>
  <c r="H17" i="12"/>
  <c r="H15" i="12"/>
  <c r="H10" i="12"/>
  <c r="I12" i="12"/>
  <c r="I13" i="12"/>
  <c r="H12" i="12"/>
  <c r="H13" i="12"/>
  <c r="E17" i="12"/>
  <c r="E16" i="12"/>
  <c r="E15" i="12"/>
  <c r="E10" i="12"/>
  <c r="E9" i="12"/>
  <c r="E14" i="12"/>
  <c r="E11" i="12"/>
  <c r="F13" i="12"/>
  <c r="F12" i="12"/>
  <c r="E12" i="12"/>
  <c r="E13" i="12"/>
  <c r="F9" i="12"/>
  <c r="F14" i="12"/>
  <c r="F16" i="12"/>
  <c r="F11" i="12"/>
  <c r="F17" i="12"/>
  <c r="F15" i="12"/>
  <c r="F10" i="12"/>
  <c r="D9" i="11"/>
  <c r="D10" i="11"/>
  <c r="D14" i="11"/>
  <c r="D17" i="11"/>
  <c r="D15" i="11"/>
  <c r="D11" i="11"/>
  <c r="D13" i="11"/>
  <c r="E13" i="11"/>
  <c r="E12" i="11"/>
  <c r="F10" i="11"/>
  <c r="F15" i="11"/>
  <c r="F14" i="11"/>
  <c r="F17" i="11"/>
  <c r="F11" i="11"/>
  <c r="F9" i="11"/>
  <c r="G12" i="11"/>
  <c r="G13" i="11"/>
  <c r="E14" i="11"/>
  <c r="E17" i="11"/>
  <c r="E10" i="11"/>
  <c r="E11" i="11"/>
  <c r="E15" i="11"/>
  <c r="G11" i="11"/>
  <c r="G16" i="11" s="1"/>
  <c r="G15" i="11"/>
  <c r="G9" i="11"/>
  <c r="G10" i="11"/>
  <c r="G14" i="11"/>
  <c r="G17" i="11"/>
  <c r="F12" i="11"/>
  <c r="F13" i="11"/>
  <c r="G9" i="12" l="1"/>
  <c r="H17" i="11"/>
  <c r="H15" i="11"/>
  <c r="H14" i="11"/>
  <c r="H13" i="11"/>
  <c r="H12" i="11"/>
  <c r="H10" i="11"/>
  <c r="H9" i="11"/>
  <c r="G12" i="12"/>
  <c r="G13" i="12"/>
  <c r="E16" i="11"/>
  <c r="H11" i="11"/>
  <c r="G11" i="12"/>
  <c r="G16" i="12"/>
  <c r="G17" i="12"/>
  <c r="G15" i="12"/>
  <c r="G10" i="12"/>
  <c r="G14" i="12"/>
  <c r="F16" i="11"/>
  <c r="H16" i="1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<sst xmlns="http://schemas.openxmlformats.org/spreadsheetml/2006/main" count="372" uniqueCount="125">
  <si>
    <t>ACTIVELY HOMELESS</t>
  </si>
  <si>
    <t>NEWLY IDENTIFIED</t>
  </si>
  <si>
    <t>CHRONIC AGE-IN</t>
  </si>
  <si>
    <t>RETURN FROM HOUSED</t>
  </si>
  <si>
    <t>RETURN FROM INACTIVE</t>
  </si>
  <si>
    <t>Sheet Name</t>
  </si>
  <si>
    <t>Active Client Details for Viz</t>
  </si>
  <si>
    <t>Client Unique Id Column</t>
  </si>
  <si>
    <t>B</t>
  </si>
  <si>
    <t>BFZ Household Type Column</t>
  </si>
  <si>
    <t>U</t>
  </si>
  <si>
    <t>Chronic Column</t>
  </si>
  <si>
    <t>AA</t>
  </si>
  <si>
    <t>Veteran Column</t>
  </si>
  <si>
    <t>AK</t>
  </si>
  <si>
    <t>AJ</t>
  </si>
  <si>
    <t>Age-in to Chronic Column</t>
  </si>
  <si>
    <t>AC</t>
  </si>
  <si>
    <t>Last Row (autopopulated)</t>
  </si>
  <si>
    <t>Chronic</t>
  </si>
  <si>
    <t>Non-Chronic</t>
  </si>
  <si>
    <t>Grand Total</t>
  </si>
  <si>
    <t>Non-veteran</t>
  </si>
  <si>
    <t>Veteran</t>
  </si>
  <si>
    <t>No HoH or DOB Missing</t>
  </si>
  <si>
    <t>Other Household Type</t>
  </si>
  <si>
    <t>Single Adults</t>
  </si>
  <si>
    <t>Unaccompanied Minor</t>
  </si>
  <si>
    <t>Unaccompanied Youth</t>
  </si>
  <si>
    <t>Single Adults - Veteran</t>
  </si>
  <si>
    <t>Single Adults - Chronic Veteran</t>
  </si>
  <si>
    <t>Single Adults - Chronic</t>
  </si>
  <si>
    <t>Single Adults - All</t>
  </si>
  <si>
    <t>All Populations</t>
  </si>
  <si>
    <t>HOUSING PLACEMENTS</t>
  </si>
  <si>
    <t>MOVED TO INACTIVE</t>
  </si>
  <si>
    <t>LOT FROM ID TO HOUSED</t>
  </si>
  <si>
    <t>LOT to Housing Details for Viz</t>
  </si>
  <si>
    <t>T</t>
  </si>
  <si>
    <t>J</t>
  </si>
  <si>
    <t>Z</t>
  </si>
  <si>
    <t>LOT Move-in (Approx Start) Column</t>
  </si>
  <si>
    <t>LOT Move-in (First Entry) Column</t>
  </si>
  <si>
    <t>How to use this workbook:</t>
  </si>
  <si>
    <t>In Business Objects, run a v2024 Inflow and Outflow report for the desired report time period.</t>
  </si>
  <si>
    <t>AS</t>
  </si>
  <si>
    <t>Report Date</t>
  </si>
  <si>
    <t>AB</t>
  </si>
  <si>
    <t>Chronic Aging Date</t>
  </si>
  <si>
    <t>AQ</t>
  </si>
  <si>
    <t>Inflow Type Column</t>
  </si>
  <si>
    <t>Inflow Client Details for Viz</t>
  </si>
  <si>
    <t>For NEWLY IDENTIFIED, RETURN FROM HOUSED, &amp; RETURN FROM INACTIVE</t>
  </si>
  <si>
    <t>For ACTIVELY HOMELESS &amp; CHRONIC AGE-IN</t>
  </si>
  <si>
    <t>For HOUSING PLACEMENTS &amp; MOVED TO INACTIVE</t>
  </si>
  <si>
    <t>For LOT FROM ID TO HOUSED</t>
  </si>
  <si>
    <t>Outflow Client Details for Viz</t>
  </si>
  <si>
    <t>W</t>
  </si>
  <si>
    <t>O</t>
  </si>
  <si>
    <t>AN</t>
  </si>
  <si>
    <t>V</t>
  </si>
  <si>
    <t>Housed or Inactive Column</t>
  </si>
  <si>
    <t>AU</t>
  </si>
  <si>
    <t>Approx Start</t>
  </si>
  <si>
    <t>First Entry</t>
  </si>
  <si>
    <t># of Clients</t>
  </si>
  <si>
    <t>Total LOT</t>
  </si>
  <si>
    <t>Average LOT</t>
  </si>
  <si>
    <t>The "No HoH or DOB Missing" BFZ Household Type value</t>
  </si>
  <si>
    <t>Before you get started</t>
  </si>
  <si>
    <t>Families (Individuals)</t>
  </si>
  <si>
    <t>Families (Households)</t>
  </si>
  <si>
    <t>Families - Households</t>
  </si>
  <si>
    <t>Families - Individuals</t>
  </si>
  <si>
    <t>E</t>
  </si>
  <si>
    <t>HoH Relate Column</t>
  </si>
  <si>
    <t>H</t>
  </si>
  <si>
    <t>G</t>
  </si>
  <si>
    <t>DISCLAIMER: The functions in this workbook were created in Excel for Microsoft 365 may not be compatiable other versions of Excel.</t>
  </si>
  <si>
    <t>Youth and Young Adults</t>
  </si>
  <si>
    <t xml:space="preserve">The tables included in this workbook use the data in the WellSky Inflow and Outflow reports and aggregate it for reporting monthly data. </t>
  </si>
  <si>
    <t>Notes and tips on using the Monthly Reporting Tool</t>
  </si>
  <si>
    <t>Use the BFZ Reporting Manual linked below for detailed definitions of each population, subpopulation, and reporting category.</t>
  </si>
  <si>
    <t>Actively  Homeless</t>
  </si>
  <si>
    <t>Newly Identified</t>
  </si>
  <si>
    <t>Returns from Inactive</t>
  </si>
  <si>
    <t>Returns from Housed</t>
  </si>
  <si>
    <t>Inflow</t>
  </si>
  <si>
    <t>Total Inflow</t>
  </si>
  <si>
    <t>Actively Homeless</t>
  </si>
  <si>
    <t>Housing Placements</t>
  </si>
  <si>
    <t>Moves to Inactive</t>
  </si>
  <si>
    <t>Total Outflow</t>
  </si>
  <si>
    <t>Outflow</t>
  </si>
  <si>
    <t>Length of Time</t>
  </si>
  <si>
    <t>LOT from Identification to Housed (Approx Start Date)</t>
  </si>
  <si>
    <t>LOT from Identification to Housed (First Entry)</t>
  </si>
  <si>
    <t>Active</t>
  </si>
  <si>
    <t>v2024</t>
  </si>
  <si>
    <t>and</t>
  </si>
  <si>
    <t>tab!</t>
  </si>
  <si>
    <t>See</t>
  </si>
  <si>
    <t>Youth</t>
  </si>
  <si>
    <t>The data the populates in the tables can be used to report monthly metrics for each population.</t>
  </si>
  <si>
    <t>OUTFLOW</t>
  </si>
  <si>
    <t>ACTIVE and INFLOW</t>
  </si>
  <si>
    <r>
      <t xml:space="preserve">No HoH or DOB Missing
</t>
    </r>
    <r>
      <rPr>
        <i/>
        <sz val="8"/>
        <color theme="0"/>
        <rFont val="Calibri"/>
        <family val="2"/>
        <scheme val="minor"/>
      </rPr>
      <t>*Investigate people in this category (not a reportable population)</t>
    </r>
  </si>
  <si>
    <t>Use this table to report monthly data:</t>
  </si>
  <si>
    <r>
      <t xml:space="preserve">Link to the BFZ WellSky report webpage: </t>
    </r>
    <r>
      <rPr>
        <u/>
        <sz val="12"/>
        <color theme="10"/>
        <rFont val="Calibri"/>
        <family val="2"/>
        <scheme val="minor"/>
      </rPr>
      <t>https://login.builtforzero.org/resources/wellsky-community-services-built-for-zero-report/</t>
    </r>
  </si>
  <si>
    <t>The reports should be reviewed for data quality issues prior to reporting BFZ metrics. This includes merging duplicate records, correcting records that indicate "No HoH or DOB Missing", and reviewing the NHICE report. You can find more information about how to review data quality using these reports on the BFZ report webpage, linked below.</t>
  </si>
  <si>
    <r>
      <t xml:space="preserve">The sheets in this workbook are designed to be used with v2024 or v2024.2 versions of the </t>
    </r>
    <r>
      <rPr>
        <b/>
        <sz val="16"/>
        <color theme="1"/>
        <rFont val="Calibri"/>
        <family val="2"/>
        <scheme val="minor"/>
      </rPr>
      <t>BFZ Inflow and Outflow reports</t>
    </r>
    <r>
      <rPr>
        <sz val="16"/>
        <color theme="1"/>
        <rFont val="Calibri"/>
        <family val="2"/>
        <scheme val="minor"/>
      </rPr>
      <t xml:space="preserve"> found in the ART Site/Business Objects of </t>
    </r>
    <r>
      <rPr>
        <b/>
        <sz val="16"/>
        <color theme="1"/>
        <rFont val="Calibri"/>
        <family val="2"/>
        <scheme val="minor"/>
      </rPr>
      <t xml:space="preserve">WellSky HMIS installations. </t>
    </r>
  </si>
  <si>
    <t>Families and Youth calculations</t>
  </si>
  <si>
    <t xml:space="preserve">The tables in this workbook include Family and Youth data. The Family data includes all families with minor children, including those where the Head of Household is under 25 years old. The Youth category only includes unaccompanied youth under 25 years old. Parenting youth are only included in the Family category, but can be reviewed in the report details. </t>
  </si>
  <si>
    <t>Download the Inflow and Outflow report outputs to Excel.</t>
  </si>
  <si>
    <r>
      <t xml:space="preserve">In this workbook, find the </t>
    </r>
    <r>
      <rPr>
        <b/>
        <sz val="12"/>
        <color theme="1"/>
        <rFont val="Calibri"/>
        <family val="2"/>
        <scheme val="minor"/>
      </rPr>
      <t>"v2024 Active and Inflow"</t>
    </r>
    <r>
      <rPr>
        <sz val="12"/>
        <color theme="1"/>
        <rFont val="Calibri"/>
        <family val="2"/>
        <scheme val="minor"/>
      </rPr>
      <t xml:space="preserve"> sheet</t>
    </r>
  </si>
  <si>
    <r>
      <t xml:space="preserve">Right click on the </t>
    </r>
    <r>
      <rPr>
        <b/>
        <sz val="12"/>
        <color theme="1"/>
        <rFont val="Calibri"/>
        <family val="2"/>
        <scheme val="minor"/>
      </rPr>
      <t>"v2024 Active and Inflow"</t>
    </r>
    <r>
      <rPr>
        <sz val="12"/>
        <color theme="1"/>
        <rFont val="Calibri"/>
        <family val="2"/>
        <scheme val="minor"/>
      </rPr>
      <t xml:space="preserve"> sheet name and select </t>
    </r>
    <r>
      <rPr>
        <b/>
        <sz val="12"/>
        <color theme="1"/>
        <rFont val="Calibri"/>
        <family val="2"/>
        <scheme val="minor"/>
      </rPr>
      <t>"Move or Copy…"</t>
    </r>
  </si>
  <si>
    <r>
      <t xml:space="preserve">In this workbook, find the </t>
    </r>
    <r>
      <rPr>
        <b/>
        <sz val="12"/>
        <color theme="1"/>
        <rFont val="Calibri"/>
        <family val="2"/>
        <scheme val="minor"/>
      </rPr>
      <t>"v2024 Outflow"</t>
    </r>
    <r>
      <rPr>
        <sz val="12"/>
        <color theme="1"/>
        <rFont val="Calibri"/>
        <family val="2"/>
        <scheme val="minor"/>
      </rPr>
      <t xml:space="preserve"> sheet</t>
    </r>
  </si>
  <si>
    <r>
      <t xml:space="preserve">Right click on the </t>
    </r>
    <r>
      <rPr>
        <b/>
        <sz val="12"/>
        <color theme="1"/>
        <rFont val="Calibri"/>
        <family val="2"/>
        <scheme val="minor"/>
      </rPr>
      <t>"v2024 Outflow"</t>
    </r>
    <r>
      <rPr>
        <sz val="12"/>
        <color theme="1"/>
        <rFont val="Calibri"/>
        <family val="2"/>
        <scheme val="minor"/>
      </rPr>
      <t xml:space="preserve"> sheet name and select </t>
    </r>
    <r>
      <rPr>
        <b/>
        <sz val="12"/>
        <color theme="1"/>
        <rFont val="Calibri"/>
        <family val="2"/>
        <scheme val="minor"/>
      </rPr>
      <t>"Move or Copy…"</t>
    </r>
    <r>
      <rPr>
        <sz val="12"/>
        <color theme="1"/>
        <rFont val="Calibri"/>
        <family val="2"/>
        <scheme val="minor"/>
      </rPr>
      <t xml:space="preserve"> (see image in Step 4)</t>
    </r>
  </si>
  <si>
    <r>
      <t xml:space="preserve">Then in the pop-up window, find your </t>
    </r>
    <r>
      <rPr>
        <b/>
        <u/>
        <sz val="12"/>
        <color theme="1"/>
        <rFont val="Calibri"/>
        <family val="2"/>
        <scheme val="minor"/>
      </rPr>
      <t>Outflow</t>
    </r>
    <r>
      <rPr>
        <sz val="12"/>
        <color theme="1"/>
        <rFont val="Calibri"/>
        <family val="2"/>
        <scheme val="minor"/>
      </rPr>
      <t xml:space="preserve"> report that you downloaded in step 2 in the dropdown list of available spreadsheets under </t>
    </r>
    <r>
      <rPr>
        <b/>
        <sz val="12"/>
        <color theme="1"/>
        <rFont val="Calibri"/>
        <family val="2"/>
        <scheme val="minor"/>
      </rPr>
      <t>"To book:."</t>
    </r>
    <r>
      <rPr>
        <sz val="12"/>
        <color theme="1"/>
        <rFont val="Calibri"/>
        <family val="2"/>
        <scheme val="minor"/>
      </rPr>
      <t xml:space="preserve"> Under </t>
    </r>
    <r>
      <rPr>
        <b/>
        <sz val="12"/>
        <color theme="1"/>
        <rFont val="Calibri"/>
        <family val="2"/>
        <scheme val="minor"/>
      </rPr>
      <t>"Before sheet:"</t>
    </r>
    <r>
      <rPr>
        <sz val="12"/>
        <color theme="1"/>
        <rFont val="Calibri"/>
        <family val="2"/>
        <scheme val="minor"/>
      </rPr>
      <t xml:space="preserve"> select the placement of the reporting table (where in your Outflow report download you want it to land), and check the box for </t>
    </r>
    <r>
      <rPr>
        <b/>
        <sz val="12"/>
        <color theme="1"/>
        <rFont val="Calibri"/>
        <family val="2"/>
        <scheme val="minor"/>
      </rPr>
      <t>"Create a copy."</t>
    </r>
    <r>
      <rPr>
        <sz val="12"/>
        <color theme="1"/>
        <rFont val="Calibri"/>
        <family val="2"/>
        <scheme val="minor"/>
      </rPr>
      <t xml:space="preserve"> (See image in Step 5)</t>
    </r>
  </si>
  <si>
    <r>
      <t xml:space="preserve">Then in the pop-up window, find your </t>
    </r>
    <r>
      <rPr>
        <b/>
        <u/>
        <sz val="12"/>
        <color theme="1"/>
        <rFont val="Calibri"/>
        <family val="2"/>
        <scheme val="minor"/>
      </rPr>
      <t>Inflow</t>
    </r>
    <r>
      <rPr>
        <sz val="12"/>
        <color theme="1"/>
        <rFont val="Calibri"/>
        <family val="2"/>
        <scheme val="minor"/>
      </rPr>
      <t xml:space="preserve"> report that you downloaded in step 2 in the dropdown list of available spreadsheets under </t>
    </r>
    <r>
      <rPr>
        <b/>
        <sz val="12"/>
        <color theme="1"/>
        <rFont val="Calibri"/>
        <family val="2"/>
        <scheme val="minor"/>
      </rPr>
      <t xml:space="preserve">"To book:." </t>
    </r>
    <r>
      <rPr>
        <sz val="12"/>
        <color theme="1"/>
        <rFont val="Calibri"/>
        <family val="2"/>
        <scheme val="minor"/>
      </rPr>
      <t xml:space="preserve">Under </t>
    </r>
    <r>
      <rPr>
        <b/>
        <sz val="12"/>
        <color theme="1"/>
        <rFont val="Calibri"/>
        <family val="2"/>
        <scheme val="minor"/>
      </rPr>
      <t>"Before sheet:"</t>
    </r>
    <r>
      <rPr>
        <sz val="12"/>
        <color theme="1"/>
        <rFont val="Calibri"/>
        <family val="2"/>
        <scheme val="minor"/>
      </rPr>
      <t xml:space="preserve"> select the placement of the reporting table (where in your Inflow report download you want it to land), and check the box for </t>
    </r>
    <r>
      <rPr>
        <b/>
        <sz val="12"/>
        <color theme="1"/>
        <rFont val="Calibri"/>
        <family val="2"/>
        <scheme val="minor"/>
      </rPr>
      <t>"Create a copy."</t>
    </r>
  </si>
  <si>
    <t xml:space="preserve">The reporting tables in the added sheets will populate based on the data in your downloaded reports. Double check that the column identifiers in rows 5-13 match your report outputs. If you have added customizations and additional columns have been added to your report, the column identifiers may need to be changed. </t>
  </si>
  <si>
    <t>Click here to report monthly data!</t>
  </si>
  <si>
    <t>BFZ Wellsky Report - Monthly Metrics Tables Overview</t>
  </si>
  <si>
    <t>Link to BFZ Reporting Manual: 
https://login.builtforzero.org/wp-content/uploads/2025/05/BFZ-Reporting-Manual-2025-Guidance-.pdf</t>
  </si>
  <si>
    <r>
      <t xml:space="preserve">Any records with the value "No HoH or DOB Missing" in the BFZ Household Type field are </t>
    </r>
    <r>
      <rPr>
        <u/>
        <sz val="12"/>
        <color theme="1"/>
        <rFont val="Calibri"/>
        <family val="2"/>
        <scheme val="minor"/>
      </rPr>
      <t>not included</t>
    </r>
    <r>
      <rPr>
        <sz val="12"/>
        <color theme="1"/>
        <rFont val="Calibri"/>
        <family val="2"/>
        <scheme val="minor"/>
      </rPr>
      <t xml:space="preserve"> in household population or subpopulation totals in the table calculations. They </t>
    </r>
    <r>
      <rPr>
        <u/>
        <sz val="12"/>
        <color theme="1"/>
        <rFont val="Calibri"/>
        <family val="2"/>
        <scheme val="minor"/>
      </rPr>
      <t>are included</t>
    </r>
    <r>
      <rPr>
        <sz val="12"/>
        <color theme="1"/>
        <rFont val="Calibri"/>
        <family val="2"/>
        <scheme val="minor"/>
      </rPr>
      <t xml:space="preserve"> in the All Population category. 
The records in this category should be reviewed prior to generating BFZ metrics to submit monthly data and corrected so that an accurate population type can be identified for all clients. The "No HoH or DOB missing" row in the data table can be used to identify how many individuals are not being accounted for in any population or subpopulation.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</si>
</sst>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0"/>
      <color rgb="FF000000"/>
      <name val="Calibri"/>
      <family val="2"/>
      <scheme val="minor"/>
    </font>
    <font>
      <b/>
      <sz val="10"/>
      <color theme="0"/>
      <name val="Calibri"/>
      <family val="2"/>
      <scheme val="minor"/>
    </font>
    <font>
      <sz val="10"/>
      <color theme="1" tint="0.499984740745262"/>
      <name val="Calibri"/>
      <family val="2"/>
      <scheme val="minor"/>
    </font>
    <font>
      <b/>
      <sz val="10"/>
      <color theme="1" tint="0.499984740745262"/>
      <name val="Calibri"/>
      <family val="2"/>
      <scheme val="minor"/>
    </font>
    <font>
      <sz val="10"/>
      <color theme="0"/>
      <name val="Calibri"/>
      <family val="2"/>
      <scheme val="minor"/>
    </font>
    <font>
      <b/>
      <sz val="10"/>
      <color rgb="FF000000"/>
      <name val="Calibri"/>
      <family val="2"/>
      <scheme val="minor"/>
    </font>
    <font>
      <b/>
      <sz val="12"/>
      <color theme="1"/>
      <name val="Calibri"/>
      <family val="2"/>
      <scheme val="minor"/>
    </font>
    <font>
      <b/>
      <sz val="24"/>
      <color theme="0"/>
      <name val="Calibri"/>
      <family val="2"/>
      <scheme val="minor"/>
    </font>
    <font>
      <b/>
      <sz val="18"/>
      <color theme="0"/>
      <name val="Calibri"/>
      <family val="2"/>
      <scheme val="minor"/>
    </font>
    <font>
      <b/>
      <sz val="18"/>
      <name val="Calibri"/>
      <family val="2"/>
      <scheme val="minor"/>
    </font>
    <font>
      <b/>
      <sz val="12"/>
      <name val="Calibri"/>
      <family val="2"/>
      <scheme val="minor"/>
    </font>
    <font>
      <sz val="12"/>
      <name val="Calibri"/>
      <family val="2"/>
      <scheme val="minor"/>
    </font>
    <font>
      <u/>
      <sz val="12"/>
      <color theme="10"/>
      <name val="Calibri"/>
      <family val="2"/>
      <scheme val="minor"/>
    </font>
    <font>
      <sz val="16"/>
      <color theme="1"/>
      <name val="Calibri"/>
      <family val="2"/>
      <scheme val="minor"/>
    </font>
    <font>
      <b/>
      <u/>
      <sz val="12"/>
      <color theme="10"/>
      <name val="Calibri"/>
      <family val="2"/>
      <scheme val="minor"/>
    </font>
    <font>
      <b/>
      <sz val="18"/>
      <color rgb="FF000000"/>
      <name val="Calibri"/>
      <family val="2"/>
      <scheme val="minor"/>
    </font>
    <font>
      <i/>
      <sz val="10"/>
      <color rgb="FF000000"/>
      <name val="Calibri"/>
      <family val="2"/>
      <scheme val="minor"/>
    </font>
    <font>
      <i/>
      <sz val="10"/>
      <color theme="1"/>
      <name val="Calibri"/>
      <family val="2"/>
      <scheme val="minor"/>
    </font>
    <font>
      <sz val="12"/>
      <color theme="1"/>
      <name val="Calibri"/>
      <family val="2"/>
      <scheme val="minor"/>
    </font>
    <font>
      <b/>
      <sz val="12"/>
      <color rgb="FF000000"/>
      <name val="Calibri"/>
      <family val="2"/>
      <scheme val="minor"/>
    </font>
    <font>
      <b/>
      <sz val="12"/>
      <color theme="0"/>
      <name val="Calibri"/>
      <family val="2"/>
      <scheme val="minor"/>
    </font>
    <font>
      <sz val="12"/>
      <color rgb="FF000000"/>
      <name val="Calibri"/>
      <family val="2"/>
      <scheme val="minor"/>
    </font>
    <font>
      <sz val="12"/>
      <color theme="0"/>
      <name val="Calibri"/>
      <family val="2"/>
      <scheme val="minor"/>
    </font>
    <font>
      <sz val="12"/>
      <color theme="0" tint="-4.9989318521683403E-2"/>
      <name val="Calibri"/>
      <family val="2"/>
      <scheme val="minor"/>
    </font>
    <font>
      <b/>
      <sz val="16"/>
      <color rgb="FF000000"/>
      <name val="Calibri"/>
      <family val="2"/>
      <scheme val="minor"/>
    </font>
    <font>
      <i/>
      <sz val="8"/>
      <color theme="0"/>
      <name val="Calibri"/>
      <family val="2"/>
      <scheme val="minor"/>
    </font>
    <font>
      <b/>
      <sz val="16"/>
      <color theme="1"/>
      <name val="Calibri"/>
      <family val="2"/>
      <scheme val="minor"/>
    </font>
    <font>
      <u/>
      <sz val="12"/>
      <color theme="1"/>
      <name val="Calibri"/>
      <family val="2"/>
      <scheme val="minor"/>
    </font>
    <font>
      <b/>
      <u/>
      <sz val="12"/>
      <color theme="1"/>
      <name val="Calibri"/>
      <family val="2"/>
      <scheme val="minor"/>
    </font>
    <font>
      <b/>
      <u/>
      <sz val="18"/>
      <color theme="10"/>
      <name val="Calibri"/>
      <family val="2"/>
      <scheme val="minor"/>
    </font>
  </fonts>
  <fills count="24">
    <fill>
      <patternFill patternType="none"/>
    </fill>
    <fill>
      <patternFill patternType="gray125"/>
    </fill>
    <fill>
      <patternFill patternType="solid">
        <fgColor rgb="FF12B5EA"/>
        <bgColor indexed="64"/>
      </patternFill>
    </fill>
    <fill>
      <patternFill patternType="solid">
        <fgColor rgb="FF86AF15"/>
        <bgColor indexed="64"/>
      </patternFill>
    </fill>
    <fill>
      <patternFill patternType="solid">
        <fgColor rgb="FFA50A51"/>
        <bgColor indexed="64"/>
      </patternFill>
    </fill>
    <fill>
      <patternFill patternType="solid">
        <fgColor rgb="FFFF6F0C"/>
        <bgColor indexed="64"/>
      </patternFill>
    </fill>
    <fill>
      <patternFill patternType="solid">
        <fgColor rgb="FF494949"/>
        <bgColor indexed="64"/>
      </patternFill>
    </fill>
    <fill>
      <patternFill patternType="solid">
        <fgColor theme="2" tint="-0.14999847407452621"/>
        <bgColor indexed="64"/>
      </patternFill>
    </fill>
    <fill>
      <patternFill patternType="solid">
        <fgColor theme="2" tint="-0.249977111117893"/>
        <bgColor indexed="64"/>
      </patternFill>
    </fill>
    <fill>
      <patternFill patternType="solid">
        <fgColor theme="4" tint="-0.249977111117893"/>
        <bgColor theme="4" tint="-0.249977111117893"/>
      </patternFill>
    </fill>
    <fill>
      <patternFill patternType="solid">
        <fgColor theme="4" tint="0.39997558519241921"/>
        <bgColor theme="4" tint="0.39997558519241921"/>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499984740745262"/>
        <bgColor theme="4" tint="-0.249977111117893"/>
      </patternFill>
    </fill>
    <fill>
      <patternFill patternType="solid">
        <fgColor theme="0"/>
        <bgColor indexed="64"/>
      </patternFill>
    </fill>
    <fill>
      <patternFill patternType="solid">
        <fgColor rgb="FF0494CB"/>
        <bgColor indexed="64"/>
      </patternFill>
    </fill>
    <fill>
      <patternFill patternType="solid">
        <fgColor rgb="FFFF0000"/>
        <bgColor indexed="64"/>
      </patternFill>
    </fill>
    <fill>
      <patternFill patternType="solid">
        <fgColor theme="0" tint="-0.249977111117893"/>
        <bgColor indexed="64"/>
      </patternFill>
    </fill>
    <fill>
      <patternFill patternType="solid">
        <fgColor rgb="FF6D70E8"/>
        <bgColor indexed="64"/>
      </patternFill>
    </fill>
    <fill>
      <patternFill patternType="solid">
        <fgColor rgb="FFFFCCCC"/>
        <bgColor indexed="64"/>
      </patternFill>
    </fill>
    <fill>
      <patternFill patternType="solid">
        <fgColor theme="2"/>
        <bgColor indexed="64"/>
      </patternFill>
    </fill>
    <fill>
      <patternFill patternType="solid">
        <fgColor theme="6" tint="0.39997558519241921"/>
        <bgColor indexed="64"/>
      </patternFill>
    </fill>
    <fill>
      <patternFill patternType="solid">
        <fgColor theme="4"/>
        <bgColor indexed="64"/>
      </patternFill>
    </fill>
  </fills>
  <borders count="80">
    <border>
      <left/>
      <right/>
      <top/>
      <bottom/>
      <diagonal/>
    </border>
    <border>
      <left/>
      <right/>
      <top style="thin">
        <color theme="4" tint="-0.249977111117893"/>
      </top>
      <bottom style="thin">
        <color theme="4" tint="0.79998168889431442"/>
      </bottom>
      <diagonal/>
    </border>
    <border>
      <left/>
      <right/>
      <top style="thin">
        <color theme="4" tint="-0.249977111117893"/>
      </top>
      <bottom style="thin">
        <color theme="4" tint="0.59999389629810485"/>
      </bottom>
      <diagonal/>
    </border>
    <border>
      <left/>
      <right/>
      <top style="thin">
        <color theme="4" tint="0.79998168889431442"/>
      </top>
      <bottom style="thin">
        <color theme="4" tint="0.79998168889431442"/>
      </bottom>
      <diagonal/>
    </border>
    <border>
      <left/>
      <right/>
      <top/>
      <bottom style="thin">
        <color theme="4" tint="0.79998168889431442"/>
      </bottom>
      <diagonal/>
    </border>
    <border>
      <left/>
      <right style="medium">
        <color rgb="FF0494CB"/>
      </right>
      <top/>
      <bottom style="medium">
        <color rgb="FF0494CB"/>
      </bottom>
      <diagonal/>
    </border>
    <border>
      <left/>
      <right/>
      <top/>
      <bottom style="medium">
        <color rgb="FF0494CB"/>
      </bottom>
      <diagonal/>
    </border>
    <border>
      <left style="medium">
        <color rgb="FF0494CB"/>
      </left>
      <right/>
      <top/>
      <bottom style="medium">
        <color rgb="FF0494CB"/>
      </bottom>
      <diagonal/>
    </border>
    <border>
      <left/>
      <right style="medium">
        <color rgb="FF0494CB"/>
      </right>
      <top/>
      <bottom/>
      <diagonal/>
    </border>
    <border>
      <left style="medium">
        <color rgb="FF0494CB"/>
      </left>
      <right/>
      <top/>
      <bottom/>
      <diagonal/>
    </border>
    <border>
      <left/>
      <right style="medium">
        <color rgb="FF0494CB"/>
      </right>
      <top style="medium">
        <color rgb="FF0494CB"/>
      </top>
      <bottom/>
      <diagonal/>
    </border>
    <border>
      <left/>
      <right/>
      <top style="medium">
        <color rgb="FF0494CB"/>
      </top>
      <bottom/>
      <diagonal/>
    </border>
    <border>
      <left style="medium">
        <color rgb="FF0494CB"/>
      </left>
      <right/>
      <top style="medium">
        <color rgb="FF0494CB"/>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style="thin">
        <color theme="4" tint="-0.249977111117893"/>
      </top>
      <bottom style="thin">
        <color theme="4" tint="0.59999389629810485"/>
      </bottom>
      <diagonal/>
    </border>
    <border>
      <left/>
      <right style="medium">
        <color theme="0"/>
      </right>
      <top style="thin">
        <color theme="4" tint="-0.249977111117893"/>
      </top>
      <bottom style="thin">
        <color theme="4" tint="0.79998168889431442"/>
      </bottom>
      <diagonal/>
    </border>
    <border>
      <left style="medium">
        <color theme="0"/>
      </left>
      <right/>
      <top style="thin">
        <color theme="4" tint="0.79998168889431442"/>
      </top>
      <bottom style="thin">
        <color theme="4" tint="0.79998168889431442"/>
      </bottom>
      <diagonal/>
    </border>
    <border>
      <left style="medium">
        <color theme="0"/>
      </left>
      <right/>
      <top style="thin">
        <color theme="4" tint="0.79998168889431442"/>
      </top>
      <bottom style="medium">
        <color theme="0"/>
      </bottom>
      <diagonal/>
    </border>
    <border>
      <left/>
      <right/>
      <top style="thin">
        <color theme="4" tint="0.79998168889431442"/>
      </top>
      <bottom style="medium">
        <color theme="0"/>
      </bottom>
      <diagonal/>
    </border>
    <border>
      <left/>
      <right style="medium">
        <color theme="0"/>
      </right>
      <top style="thin">
        <color theme="4" tint="0.79998168889431442"/>
      </top>
      <bottom style="thin">
        <color theme="4" tint="0.79998168889431442"/>
      </bottom>
      <diagonal/>
    </border>
    <border>
      <left/>
      <right style="medium">
        <color theme="0"/>
      </right>
      <top style="thin">
        <color theme="4" tint="0.79998168889431442"/>
      </top>
      <bottom style="medium">
        <color theme="0"/>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top/>
      <bottom style="thin">
        <color rgb="FF494949"/>
      </bottom>
      <diagonal/>
    </border>
    <border>
      <left style="thin">
        <color theme="0"/>
      </left>
      <right style="thin">
        <color theme="0"/>
      </right>
      <top style="thin">
        <color theme="0"/>
      </top>
      <bottom style="thin">
        <color rgb="FF494949"/>
      </bottom>
      <diagonal/>
    </border>
    <border>
      <left/>
      <right/>
      <top style="thin">
        <color theme="0"/>
      </top>
      <bottom/>
      <diagonal/>
    </border>
    <border>
      <left/>
      <right/>
      <top style="thin">
        <color rgb="FF494949"/>
      </top>
      <bottom style="thin">
        <color theme="0"/>
      </bottom>
      <diagonal/>
    </border>
    <border>
      <left style="medium">
        <color theme="0"/>
      </left>
      <right style="medium">
        <color theme="0"/>
      </right>
      <top/>
      <bottom/>
      <diagonal/>
    </border>
    <border>
      <left/>
      <right/>
      <top/>
      <bottom style="thin">
        <color rgb="FF86AF15"/>
      </bottom>
      <diagonal/>
    </border>
    <border>
      <left style="thin">
        <color theme="0"/>
      </left>
      <right/>
      <top style="thin">
        <color theme="0"/>
      </top>
      <bottom/>
      <diagonal/>
    </border>
    <border>
      <left style="thin">
        <color theme="0"/>
      </left>
      <right/>
      <top/>
      <bottom style="thin">
        <color theme="0"/>
      </bottom>
      <diagonal/>
    </border>
    <border>
      <left style="thin">
        <color theme="0"/>
      </left>
      <right/>
      <top/>
      <bottom/>
      <diagonal/>
    </border>
    <border>
      <left style="thin">
        <color theme="0"/>
      </left>
      <right style="thin">
        <color theme="0"/>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style="medium">
        <color indexed="64"/>
      </right>
      <top style="medium">
        <color indexed="64"/>
      </top>
      <bottom style="thin">
        <color theme="0"/>
      </bottom>
      <diagonal/>
    </border>
    <border>
      <left style="medium">
        <color indexed="64"/>
      </left>
      <right/>
      <top style="medium">
        <color indexed="64"/>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top style="thin">
        <color theme="0"/>
      </top>
      <bottom style="thin">
        <color theme="0"/>
      </bottom>
      <diagonal/>
    </border>
    <border>
      <left style="medium">
        <color indexed="64"/>
      </left>
      <right/>
      <top style="thin">
        <color theme="0"/>
      </top>
      <bottom style="medium">
        <color indexed="64"/>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bottom style="thin">
        <color theme="0"/>
      </bottom>
      <diagonal/>
    </border>
    <border>
      <left/>
      <right style="thin">
        <color theme="0"/>
      </right>
      <top style="thin">
        <color theme="0"/>
      </top>
      <bottom style="medium">
        <color indexed="64"/>
      </bottom>
      <diagonal/>
    </border>
    <border>
      <left/>
      <right style="thin">
        <color theme="0"/>
      </right>
      <top style="medium">
        <color indexed="64"/>
      </top>
      <bottom style="thin">
        <color theme="0"/>
      </bottom>
      <diagonal/>
    </border>
    <border>
      <left style="medium">
        <color indexed="64"/>
      </left>
      <right style="medium">
        <color indexed="64"/>
      </right>
      <top style="medium">
        <color indexed="64"/>
      </top>
      <bottom/>
      <diagonal/>
    </border>
    <border>
      <left style="medium">
        <color indexed="64"/>
      </left>
      <right style="medium">
        <color indexed="64"/>
      </right>
      <top style="thin">
        <color theme="0"/>
      </top>
      <bottom style="medium">
        <color indexed="64"/>
      </bottom>
      <diagonal/>
    </border>
    <border>
      <left style="medium">
        <color theme="1"/>
      </left>
      <right/>
      <top style="medium">
        <color theme="1"/>
      </top>
      <bottom style="thin">
        <color theme="0"/>
      </bottom>
      <diagonal/>
    </border>
    <border>
      <left style="medium">
        <color theme="1"/>
      </left>
      <right/>
      <top style="thin">
        <color theme="0"/>
      </top>
      <bottom style="thin">
        <color theme="0"/>
      </bottom>
      <diagonal/>
    </border>
    <border>
      <left style="medium">
        <color theme="1"/>
      </left>
      <right/>
      <top style="thin">
        <color theme="0"/>
      </top>
      <bottom style="medium">
        <color theme="1"/>
      </bottom>
      <diagonal/>
    </border>
    <border>
      <left style="thin">
        <color theme="0"/>
      </left>
      <right style="thin">
        <color theme="0"/>
      </right>
      <top style="thin">
        <color rgb="FF494949"/>
      </top>
      <bottom/>
      <diagonal/>
    </border>
  </borders>
  <cellStyleXfs count="3">
    <xf numFmtId="0" fontId="0" fillId="0" borderId="0"/>
    <xf numFmtId="0" fontId="1" fillId="0" borderId="0"/>
    <xf numFmtId="0" fontId="13" fillId="0" borderId="0" applyNumberFormat="0" applyFill="0" applyBorder="0" applyAlignment="0" applyProtection="0"/>
  </cellStyleXfs>
  <cellXfs count="201">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left" vertical="center"/>
    </xf>
    <xf numFmtId="0" fontId="0" fillId="11" borderId="30" xfId="0" applyFill="1" applyBorder="1" applyAlignment="1">
      <alignment vertical="top"/>
    </xf>
    <xf numFmtId="0" fontId="0" fillId="0" borderId="0" xfId="0" applyAlignment="1">
      <alignment vertical="top"/>
    </xf>
    <xf numFmtId="0" fontId="0" fillId="11" borderId="32" xfId="0" applyFill="1" applyBorder="1" applyAlignment="1">
      <alignment vertical="top"/>
    </xf>
    <xf numFmtId="0" fontId="0" fillId="11" borderId="31" xfId="0" applyFill="1" applyBorder="1" applyAlignment="1">
      <alignment vertical="top" wrapText="1"/>
    </xf>
    <xf numFmtId="0" fontId="0" fillId="11" borderId="28" xfId="0" applyFill="1" applyBorder="1" applyAlignment="1">
      <alignment vertical="top"/>
    </xf>
    <xf numFmtId="0" fontId="0" fillId="11" borderId="33" xfId="0" applyFill="1" applyBorder="1" applyAlignment="1">
      <alignment vertical="top" wrapText="1"/>
    </xf>
    <xf numFmtId="0" fontId="9" fillId="0" borderId="0" xfId="0" applyFont="1" applyAlignment="1">
      <alignment wrapText="1"/>
    </xf>
    <xf numFmtId="0" fontId="7" fillId="0" borderId="0" xfId="0" applyFont="1" applyAlignment="1">
      <alignment wrapText="1"/>
    </xf>
    <xf numFmtId="0" fontId="0" fillId="0" borderId="0" xfId="0" applyAlignment="1">
      <alignment vertical="top" wrapText="1"/>
    </xf>
    <xf numFmtId="0" fontId="12" fillId="0" borderId="0" xfId="0" applyFont="1" applyAlignment="1">
      <alignment vertical="top" wrapText="1"/>
    </xf>
    <xf numFmtId="0" fontId="8" fillId="0" borderId="0" xfId="0" applyFont="1" applyAlignment="1">
      <alignment horizontal="center" vertical="center" wrapText="1"/>
    </xf>
    <xf numFmtId="0" fontId="0" fillId="15" borderId="0" xfId="0" applyFill="1" applyAlignment="1">
      <alignment horizontal="left"/>
    </xf>
    <xf numFmtId="0" fontId="0" fillId="15" borderId="0" xfId="0" applyFill="1" applyAlignment="1">
      <alignment vertical="top"/>
    </xf>
    <xf numFmtId="0" fontId="0" fillId="15" borderId="0" xfId="0" applyFill="1"/>
    <xf numFmtId="0" fontId="0" fillId="15" borderId="0" xfId="0" applyFill="1" applyAlignment="1">
      <alignment wrapText="1"/>
    </xf>
    <xf numFmtId="0" fontId="7" fillId="12" borderId="36" xfId="0" applyFont="1" applyFill="1" applyBorder="1" applyAlignment="1">
      <alignment wrapText="1"/>
    </xf>
    <xf numFmtId="0" fontId="7" fillId="12" borderId="29" xfId="0" applyFont="1" applyFill="1" applyBorder="1" applyAlignment="1">
      <alignment wrapText="1"/>
    </xf>
    <xf numFmtId="0" fontId="9" fillId="5" borderId="29" xfId="0" applyFont="1" applyFill="1" applyBorder="1" applyAlignment="1">
      <alignment wrapText="1"/>
    </xf>
    <xf numFmtId="0" fontId="9" fillId="3" borderId="38" xfId="0" applyFont="1" applyFill="1" applyBorder="1" applyAlignment="1">
      <alignment horizontal="left"/>
    </xf>
    <xf numFmtId="0" fontId="0" fillId="15" borderId="33" xfId="0" applyFill="1" applyBorder="1" applyAlignment="1">
      <alignment vertical="top" wrapText="1"/>
    </xf>
    <xf numFmtId="0" fontId="1" fillId="0" borderId="0" xfId="1" applyAlignment="1">
      <alignment wrapText="1"/>
    </xf>
    <xf numFmtId="0" fontId="5" fillId="10" borderId="3" xfId="1" applyFont="1" applyFill="1" applyBorder="1" applyAlignment="1">
      <alignment wrapText="1"/>
    </xf>
    <xf numFmtId="0" fontId="2" fillId="10" borderId="3" xfId="1" applyFont="1" applyFill="1" applyBorder="1" applyAlignment="1">
      <alignment wrapText="1"/>
    </xf>
    <xf numFmtId="0" fontId="1" fillId="0" borderId="9" xfId="1" applyBorder="1" applyAlignment="1">
      <alignment wrapText="1"/>
    </xf>
    <xf numFmtId="0" fontId="1" fillId="0" borderId="8" xfId="1" applyBorder="1" applyAlignment="1">
      <alignment wrapText="1"/>
    </xf>
    <xf numFmtId="0" fontId="1" fillId="0" borderId="9" xfId="1" applyBorder="1" applyAlignment="1">
      <alignment vertical="center" wrapText="1"/>
    </xf>
    <xf numFmtId="0" fontId="1" fillId="0" borderId="0" xfId="1" applyAlignment="1">
      <alignment vertical="center" wrapText="1"/>
    </xf>
    <xf numFmtId="0" fontId="1" fillId="0" borderId="8" xfId="1" applyBorder="1" applyAlignment="1">
      <alignment vertical="center" wrapText="1"/>
    </xf>
    <xf numFmtId="0" fontId="2" fillId="15" borderId="0" xfId="1" applyFont="1" applyFill="1" applyAlignment="1">
      <alignment horizontal="center" vertical="center" wrapText="1"/>
    </xf>
    <xf numFmtId="0" fontId="2" fillId="15" borderId="0" xfId="1" applyFont="1" applyFill="1" applyAlignment="1">
      <alignment horizontal="left" vertical="center" wrapText="1"/>
    </xf>
    <xf numFmtId="0" fontId="2" fillId="14" borderId="0" xfId="1" applyFont="1" applyFill="1" applyAlignment="1">
      <alignment horizontal="center" wrapText="1"/>
    </xf>
    <xf numFmtId="0" fontId="1" fillId="15" borderId="0" xfId="1" applyFill="1" applyAlignment="1">
      <alignment vertical="center" wrapText="1"/>
    </xf>
    <xf numFmtId="0" fontId="1" fillId="0" borderId="0" xfId="1" applyAlignment="1">
      <alignment horizontal="left" vertical="center" wrapText="1"/>
    </xf>
    <xf numFmtId="0" fontId="1" fillId="13" borderId="4" xfId="1" applyFill="1" applyBorder="1" applyAlignment="1">
      <alignment vertical="center" wrapText="1"/>
    </xf>
    <xf numFmtId="0" fontId="2" fillId="9" borderId="21" xfId="1" applyFont="1" applyFill="1" applyBorder="1" applyAlignment="1">
      <alignment vertical="center" wrapText="1"/>
    </xf>
    <xf numFmtId="0" fontId="2" fillId="9" borderId="1" xfId="1" applyFont="1" applyFill="1" applyBorder="1" applyAlignment="1">
      <alignment vertical="center" wrapText="1"/>
    </xf>
    <xf numFmtId="0" fontId="2" fillId="9" borderId="22" xfId="1" applyFont="1" applyFill="1" applyBorder="1" applyAlignment="1">
      <alignment vertical="center" wrapText="1"/>
    </xf>
    <xf numFmtId="0" fontId="5" fillId="10" borderId="0" xfId="1" applyFont="1" applyFill="1" applyAlignment="1">
      <alignment horizontal="left" wrapText="1"/>
    </xf>
    <xf numFmtId="0" fontId="5" fillId="10" borderId="23" xfId="1" applyFont="1" applyFill="1" applyBorder="1" applyAlignment="1">
      <alignment wrapText="1"/>
    </xf>
    <xf numFmtId="0" fontId="5" fillId="10" borderId="26" xfId="1" applyFont="1" applyFill="1" applyBorder="1" applyAlignment="1">
      <alignment wrapText="1"/>
    </xf>
    <xf numFmtId="0" fontId="1" fillId="0" borderId="19" xfId="1" applyBorder="1" applyAlignment="1">
      <alignment wrapText="1"/>
    </xf>
    <xf numFmtId="0" fontId="1" fillId="0" borderId="20" xfId="1" applyBorder="1" applyAlignment="1">
      <alignment wrapText="1"/>
    </xf>
    <xf numFmtId="0" fontId="1" fillId="0" borderId="8" xfId="1" applyBorder="1" applyAlignment="1">
      <alignment horizontal="center" vertical="center" wrapText="1"/>
    </xf>
    <xf numFmtId="0" fontId="1" fillId="0" borderId="0" xfId="1" applyAlignment="1">
      <alignment horizontal="center" vertical="center" wrapText="1"/>
    </xf>
    <xf numFmtId="0" fontId="1" fillId="0" borderId="9" xfId="1" applyBorder="1" applyAlignment="1">
      <alignment horizontal="center" vertical="center" wrapText="1"/>
    </xf>
    <xf numFmtId="0" fontId="5" fillId="10" borderId="3" xfId="1" applyFont="1" applyFill="1" applyBorder="1" applyAlignment="1">
      <alignment horizontal="left" wrapText="1"/>
    </xf>
    <xf numFmtId="0" fontId="6" fillId="0" borderId="0" xfId="1" applyFont="1" applyAlignment="1">
      <alignment wrapText="1"/>
    </xf>
    <xf numFmtId="0" fontId="6" fillId="0" borderId="9" xfId="1" applyFont="1" applyBorder="1" applyAlignment="1">
      <alignment wrapText="1"/>
    </xf>
    <xf numFmtId="0" fontId="2" fillId="10" borderId="3" xfId="1" applyFont="1" applyFill="1" applyBorder="1" applyAlignment="1">
      <alignment horizontal="left" wrapText="1"/>
    </xf>
    <xf numFmtId="0" fontId="6" fillId="0" borderId="8" xfId="1" applyFont="1" applyBorder="1" applyAlignment="1">
      <alignment wrapText="1"/>
    </xf>
    <xf numFmtId="0" fontId="2" fillId="10" borderId="24" xfId="1" applyFont="1" applyFill="1" applyBorder="1" applyAlignment="1">
      <alignment wrapText="1"/>
    </xf>
    <xf numFmtId="0" fontId="2" fillId="10" borderId="25" xfId="1" applyFont="1" applyFill="1" applyBorder="1" applyAlignment="1">
      <alignment wrapText="1"/>
    </xf>
    <xf numFmtId="0" fontId="2" fillId="10" borderId="27" xfId="1" applyFont="1" applyFill="1" applyBorder="1" applyAlignment="1">
      <alignment wrapText="1"/>
    </xf>
    <xf numFmtId="0" fontId="1" fillId="0" borderId="7" xfId="1" applyBorder="1" applyAlignment="1">
      <alignment wrapText="1"/>
    </xf>
    <xf numFmtId="0" fontId="1" fillId="0" borderId="6" xfId="1" applyBorder="1" applyAlignment="1">
      <alignment wrapText="1"/>
    </xf>
    <xf numFmtId="0" fontId="1" fillId="0" borderId="5" xfId="1" applyBorder="1" applyAlignment="1">
      <alignment wrapText="1"/>
    </xf>
    <xf numFmtId="0" fontId="2" fillId="9" borderId="0" xfId="1" applyFont="1" applyFill="1" applyAlignment="1">
      <alignment vertical="center" wrapText="1"/>
    </xf>
    <xf numFmtId="0" fontId="2" fillId="9" borderId="2" xfId="1" applyFont="1" applyFill="1" applyBorder="1" applyAlignment="1">
      <alignment vertical="center" wrapText="1"/>
    </xf>
    <xf numFmtId="0" fontId="5" fillId="10" borderId="0" xfId="1" applyFont="1" applyFill="1" applyAlignment="1">
      <alignment wrapText="1"/>
    </xf>
    <xf numFmtId="0" fontId="2" fillId="10" borderId="0" xfId="1" applyFont="1" applyFill="1" applyAlignment="1">
      <alignment horizontal="left" wrapText="1"/>
    </xf>
    <xf numFmtId="0" fontId="2" fillId="10" borderId="0" xfId="1" applyFont="1" applyFill="1" applyAlignment="1">
      <alignment wrapText="1"/>
    </xf>
    <xf numFmtId="0" fontId="3" fillId="7" borderId="0" xfId="1" applyFont="1" applyFill="1" applyAlignment="1">
      <alignment horizontal="center" vertical="center" wrapText="1"/>
    </xf>
    <xf numFmtId="0" fontId="4" fillId="7" borderId="0" xfId="1" applyFont="1" applyFill="1" applyAlignment="1">
      <alignment horizontal="center" vertical="center" wrapText="1"/>
    </xf>
    <xf numFmtId="0" fontId="1" fillId="0" borderId="12" xfId="1" applyBorder="1" applyAlignment="1">
      <alignment wrapText="1"/>
    </xf>
    <xf numFmtId="0" fontId="1" fillId="0" borderId="11" xfId="1" applyBorder="1" applyAlignment="1">
      <alignment wrapText="1"/>
    </xf>
    <xf numFmtId="0" fontId="1" fillId="0" borderId="10" xfId="1" applyBorder="1" applyAlignment="1">
      <alignment wrapText="1"/>
    </xf>
    <xf numFmtId="0" fontId="1" fillId="15" borderId="0" xfId="1" applyFill="1" applyAlignment="1">
      <alignment wrapText="1"/>
    </xf>
    <xf numFmtId="0" fontId="0" fillId="0" borderId="36" xfId="0" applyBorder="1" applyAlignment="1">
      <alignment vertical="top"/>
    </xf>
    <xf numFmtId="0" fontId="0" fillId="0" borderId="33" xfId="0" applyBorder="1" applyAlignment="1">
      <alignment vertical="top"/>
    </xf>
    <xf numFmtId="0" fontId="7" fillId="15" borderId="36" xfId="0" applyFont="1" applyFill="1" applyBorder="1" applyAlignment="1">
      <alignment wrapText="1"/>
    </xf>
    <xf numFmtId="0" fontId="1" fillId="0" borderId="29" xfId="1" applyBorder="1" applyAlignment="1">
      <alignment wrapText="1"/>
    </xf>
    <xf numFmtId="0" fontId="1" fillId="21" borderId="50" xfId="1" applyFill="1" applyBorder="1" applyAlignment="1">
      <alignment wrapText="1"/>
    </xf>
    <xf numFmtId="0" fontId="1" fillId="21" borderId="51" xfId="1" applyFill="1" applyBorder="1" applyAlignment="1">
      <alignment wrapText="1"/>
    </xf>
    <xf numFmtId="0" fontId="1" fillId="21" borderId="52" xfId="1" applyFill="1" applyBorder="1" applyAlignment="1">
      <alignment wrapText="1"/>
    </xf>
    <xf numFmtId="0" fontId="1" fillId="21" borderId="53" xfId="1" applyFill="1" applyBorder="1" applyAlignment="1">
      <alignment wrapText="1"/>
    </xf>
    <xf numFmtId="0" fontId="1" fillId="21" borderId="0" xfId="1" applyFill="1" applyAlignment="1">
      <alignment wrapText="1"/>
    </xf>
    <xf numFmtId="0" fontId="1" fillId="21" borderId="54" xfId="1" applyFill="1" applyBorder="1" applyAlignment="1">
      <alignment wrapText="1"/>
    </xf>
    <xf numFmtId="0" fontId="16" fillId="21" borderId="0" xfId="1" applyFont="1" applyFill="1" applyAlignment="1">
      <alignment horizontal="left" wrapText="1"/>
    </xf>
    <xf numFmtId="0" fontId="6" fillId="21" borderId="53" xfId="1" applyFont="1" applyFill="1" applyBorder="1" applyAlignment="1">
      <alignment wrapText="1"/>
    </xf>
    <xf numFmtId="0" fontId="1" fillId="21" borderId="55" xfId="1" applyFill="1" applyBorder="1" applyAlignment="1">
      <alignment wrapText="1"/>
    </xf>
    <xf numFmtId="0" fontId="1" fillId="21" borderId="44" xfId="1" applyFill="1" applyBorder="1" applyAlignment="1">
      <alignment wrapText="1"/>
    </xf>
    <xf numFmtId="0" fontId="1" fillId="21" borderId="56" xfId="1" applyFill="1" applyBorder="1" applyAlignment="1">
      <alignment wrapText="1"/>
    </xf>
    <xf numFmtId="0" fontId="1" fillId="21" borderId="53" xfId="1" applyFill="1" applyBorder="1" applyAlignment="1">
      <alignment horizontal="center" vertical="center" wrapText="1"/>
    </xf>
    <xf numFmtId="49" fontId="21" fillId="6" borderId="46" xfId="1" applyNumberFormat="1" applyFont="1" applyFill="1" applyBorder="1" applyAlignment="1">
      <alignment horizontal="center" vertical="center" wrapText="1"/>
    </xf>
    <xf numFmtId="49" fontId="21" fillId="5" borderId="46" xfId="1" applyNumberFormat="1" applyFont="1" applyFill="1" applyBorder="1" applyAlignment="1">
      <alignment horizontal="center" vertical="center" wrapText="1"/>
    </xf>
    <xf numFmtId="0" fontId="1" fillId="21" borderId="54" xfId="1" applyFill="1" applyBorder="1" applyAlignment="1">
      <alignment horizontal="center" vertical="center" wrapText="1"/>
    </xf>
    <xf numFmtId="0" fontId="22" fillId="11" borderId="43" xfId="1" applyFont="1" applyFill="1" applyBorder="1" applyAlignment="1">
      <alignment horizontal="center" wrapText="1"/>
    </xf>
    <xf numFmtId="0" fontId="22" fillId="12" borderId="43" xfId="1" applyFont="1" applyFill="1" applyBorder="1" applyAlignment="1">
      <alignment horizontal="center" wrapText="1"/>
    </xf>
    <xf numFmtId="0" fontId="1" fillId="21" borderId="48" xfId="1" applyFill="1" applyBorder="1" applyAlignment="1">
      <alignment wrapText="1"/>
    </xf>
    <xf numFmtId="0" fontId="16" fillId="21" borderId="48" xfId="1" applyFont="1" applyFill="1" applyBorder="1" applyAlignment="1">
      <alignment horizontal="left" wrapText="1"/>
    </xf>
    <xf numFmtId="0" fontId="16" fillId="21" borderId="51" xfId="1" applyFont="1" applyFill="1" applyBorder="1" applyAlignment="1">
      <alignment horizontal="left" wrapText="1"/>
    </xf>
    <xf numFmtId="0" fontId="22" fillId="11" borderId="59" xfId="1" applyFont="1" applyFill="1" applyBorder="1" applyAlignment="1">
      <alignment horizontal="center" wrapText="1"/>
    </xf>
    <xf numFmtId="0" fontId="22" fillId="11" borderId="60" xfId="1" applyFont="1" applyFill="1" applyBorder="1" applyAlignment="1">
      <alignment horizontal="center" wrapText="1"/>
    </xf>
    <xf numFmtId="0" fontId="22" fillId="12" borderId="59" xfId="1" applyFont="1" applyFill="1" applyBorder="1" applyAlignment="1">
      <alignment horizontal="center" wrapText="1"/>
    </xf>
    <xf numFmtId="0" fontId="22" fillId="12" borderId="60" xfId="1" applyFont="1" applyFill="1" applyBorder="1" applyAlignment="1">
      <alignment horizontal="center" wrapText="1"/>
    </xf>
    <xf numFmtId="0" fontId="22" fillId="12" borderId="61" xfId="1" applyFont="1" applyFill="1" applyBorder="1" applyAlignment="1">
      <alignment horizontal="center" wrapText="1"/>
    </xf>
    <xf numFmtId="0" fontId="22" fillId="12" borderId="62" xfId="1" applyFont="1" applyFill="1" applyBorder="1" applyAlignment="1">
      <alignment horizontal="center" wrapText="1"/>
    </xf>
    <xf numFmtId="0" fontId="22" fillId="12" borderId="63" xfId="1" applyFont="1" applyFill="1" applyBorder="1" applyAlignment="1">
      <alignment horizontal="center" wrapText="1"/>
    </xf>
    <xf numFmtId="0" fontId="1" fillId="21" borderId="53" xfId="1" applyFill="1" applyBorder="1" applyAlignment="1">
      <alignment vertical="center" wrapText="1"/>
    </xf>
    <xf numFmtId="0" fontId="16" fillId="21" borderId="0" xfId="1" applyFont="1" applyFill="1" applyAlignment="1">
      <alignment horizontal="left" vertical="center" wrapText="1"/>
    </xf>
    <xf numFmtId="0" fontId="1" fillId="21" borderId="54" xfId="1" applyFill="1" applyBorder="1" applyAlignment="1">
      <alignment vertical="center" wrapText="1"/>
    </xf>
    <xf numFmtId="0" fontId="21" fillId="4" borderId="65" xfId="1" applyFont="1" applyFill="1" applyBorder="1" applyAlignment="1">
      <alignment horizontal="center" vertical="center" wrapText="1"/>
    </xf>
    <xf numFmtId="0" fontId="21" fillId="4" borderId="58" xfId="1" applyFont="1" applyFill="1" applyBorder="1" applyAlignment="1">
      <alignment horizontal="center" vertical="center" wrapText="1"/>
    </xf>
    <xf numFmtId="0" fontId="16" fillId="0" borderId="45" xfId="1" applyFont="1" applyBorder="1" applyAlignment="1">
      <alignment horizontal="center" vertical="center" wrapText="1"/>
    </xf>
    <xf numFmtId="49" fontId="21" fillId="3" borderId="66" xfId="1" applyNumberFormat="1" applyFont="1" applyFill="1" applyBorder="1" applyAlignment="1">
      <alignment horizontal="center" vertical="center" wrapText="1"/>
    </xf>
    <xf numFmtId="0" fontId="22" fillId="0" borderId="65" xfId="1" applyFont="1" applyBorder="1" applyAlignment="1">
      <alignment horizontal="center" vertical="center" wrapText="1"/>
    </xf>
    <xf numFmtId="49" fontId="21" fillId="2" borderId="64" xfId="1" applyNumberFormat="1" applyFont="1" applyFill="1" applyBorder="1" applyAlignment="1">
      <alignment horizontal="center" vertical="center" wrapText="1"/>
    </xf>
    <xf numFmtId="0" fontId="22" fillId="11" borderId="32" xfId="1" applyFont="1" applyFill="1" applyBorder="1" applyAlignment="1">
      <alignment horizontal="center" wrapText="1"/>
    </xf>
    <xf numFmtId="0" fontId="22" fillId="12" borderId="32" xfId="1" applyFont="1" applyFill="1" applyBorder="1" applyAlignment="1">
      <alignment horizontal="center" wrapText="1"/>
    </xf>
    <xf numFmtId="0" fontId="22" fillId="12" borderId="72" xfId="1" applyFont="1" applyFill="1" applyBorder="1" applyAlignment="1">
      <alignment horizontal="center" wrapText="1"/>
    </xf>
    <xf numFmtId="0" fontId="21" fillId="3" borderId="73" xfId="1" applyFont="1" applyFill="1" applyBorder="1" applyAlignment="1">
      <alignment horizontal="center" vertical="center" wrapText="1"/>
    </xf>
    <xf numFmtId="0" fontId="16" fillId="15" borderId="74" xfId="1" applyFont="1" applyFill="1" applyBorder="1" applyAlignment="1">
      <alignment horizontal="center" vertical="center" wrapText="1"/>
    </xf>
    <xf numFmtId="0" fontId="19" fillId="12" borderId="70" xfId="0" applyFont="1" applyFill="1" applyBorder="1" applyAlignment="1">
      <alignment horizontal="center" vertical="center" wrapText="1"/>
    </xf>
    <xf numFmtId="0" fontId="19" fillId="11" borderId="70" xfId="0" applyFont="1" applyFill="1" applyBorder="1" applyAlignment="1">
      <alignment horizontal="center" vertical="center" wrapText="1"/>
    </xf>
    <xf numFmtId="0" fontId="19" fillId="12" borderId="75" xfId="0" applyFont="1" applyFill="1" applyBorder="1" applyAlignment="1">
      <alignment horizontal="center" vertical="center" wrapText="1"/>
    </xf>
    <xf numFmtId="0" fontId="20" fillId="0" borderId="76" xfId="1" applyFont="1" applyBorder="1" applyAlignment="1">
      <alignment horizontal="center" vertical="center" wrapText="1"/>
    </xf>
    <xf numFmtId="0" fontId="23" fillId="17" borderId="77" xfId="1" applyFont="1" applyFill="1" applyBorder="1" applyAlignment="1">
      <alignment wrapText="1"/>
    </xf>
    <xf numFmtId="49" fontId="21" fillId="2" borderId="71" xfId="1" applyNumberFormat="1" applyFont="1" applyFill="1" applyBorder="1" applyAlignment="1">
      <alignment horizontal="center" vertical="center" wrapText="1"/>
    </xf>
    <xf numFmtId="0" fontId="22" fillId="11" borderId="70" xfId="1" applyFont="1" applyFill="1" applyBorder="1" applyAlignment="1">
      <alignment horizontal="center" wrapText="1"/>
    </xf>
    <xf numFmtId="0" fontId="22" fillId="12" borderId="70" xfId="1" applyFont="1" applyFill="1" applyBorder="1" applyAlignment="1">
      <alignment horizontal="center" wrapText="1"/>
    </xf>
    <xf numFmtId="0" fontId="22" fillId="12" borderId="75" xfId="1" applyFont="1" applyFill="1" applyBorder="1" applyAlignment="1">
      <alignment horizontal="center" wrapText="1"/>
    </xf>
    <xf numFmtId="0" fontId="12" fillId="22" borderId="77" xfId="1" applyFont="1" applyFill="1" applyBorder="1" applyAlignment="1">
      <alignment wrapText="1"/>
    </xf>
    <xf numFmtId="0" fontId="24" fillId="23" borderId="77" xfId="1" applyFont="1" applyFill="1" applyBorder="1" applyAlignment="1">
      <alignment wrapText="1"/>
    </xf>
    <xf numFmtId="0" fontId="24" fillId="23" borderId="77" xfId="1" applyFont="1" applyFill="1" applyBorder="1" applyAlignment="1">
      <alignment horizontal="left" wrapText="1"/>
    </xf>
    <xf numFmtId="0" fontId="24" fillId="23" borderId="78" xfId="1" applyFont="1" applyFill="1" applyBorder="1" applyAlignment="1">
      <alignment wrapText="1"/>
    </xf>
    <xf numFmtId="0" fontId="12" fillId="22" borderId="68" xfId="1" applyFont="1" applyFill="1" applyBorder="1" applyAlignment="1">
      <alignment wrapText="1"/>
    </xf>
    <xf numFmtId="0" fontId="23" fillId="23" borderId="68" xfId="1" applyFont="1" applyFill="1" applyBorder="1" applyAlignment="1">
      <alignment wrapText="1"/>
    </xf>
    <xf numFmtId="0" fontId="23" fillId="23" borderId="69" xfId="1" applyFont="1" applyFill="1" applyBorder="1" applyAlignment="1">
      <alignment wrapText="1"/>
    </xf>
    <xf numFmtId="0" fontId="0" fillId="21" borderId="0" xfId="0" applyFill="1"/>
    <xf numFmtId="0" fontId="18" fillId="21" borderId="54" xfId="0" applyFont="1" applyFill="1" applyBorder="1"/>
    <xf numFmtId="0" fontId="22" fillId="20" borderId="70" xfId="1" applyFont="1" applyFill="1" applyBorder="1" applyAlignment="1">
      <alignment horizontal="center" vertical="center" wrapText="1"/>
    </xf>
    <xf numFmtId="0" fontId="22" fillId="20" borderId="59" xfId="1" applyFont="1" applyFill="1" applyBorder="1" applyAlignment="1">
      <alignment horizontal="center" vertical="center" wrapText="1"/>
    </xf>
    <xf numFmtId="0" fontId="22" fillId="20" borderId="43" xfId="1" applyFont="1" applyFill="1" applyBorder="1" applyAlignment="1">
      <alignment horizontal="center" vertical="center" wrapText="1"/>
    </xf>
    <xf numFmtId="0" fontId="22" fillId="20" borderId="60" xfId="1" applyFont="1" applyFill="1" applyBorder="1" applyAlignment="1">
      <alignment horizontal="center" vertical="center" wrapText="1"/>
    </xf>
    <xf numFmtId="0" fontId="17" fillId="21" borderId="54" xfId="1" applyFont="1" applyFill="1" applyBorder="1"/>
    <xf numFmtId="0" fontId="22" fillId="20" borderId="32" xfId="1" applyFont="1" applyFill="1" applyBorder="1" applyAlignment="1">
      <alignment horizontal="center" vertical="center" wrapText="1"/>
    </xf>
    <xf numFmtId="0" fontId="21" fillId="5" borderId="57" xfId="1" applyFont="1" applyFill="1" applyBorder="1" applyAlignment="1">
      <alignment horizontal="center" vertical="center" wrapText="1"/>
    </xf>
    <xf numFmtId="0" fontId="21" fillId="19" borderId="58" xfId="1" applyFont="1" applyFill="1" applyBorder="1" applyAlignment="1">
      <alignment horizontal="center" vertical="center" wrapText="1"/>
    </xf>
    <xf numFmtId="0" fontId="21" fillId="19" borderId="67" xfId="1" applyFont="1" applyFill="1" applyBorder="1" applyAlignment="1">
      <alignment horizontal="center" vertical="center" wrapText="1"/>
    </xf>
    <xf numFmtId="0" fontId="15" fillId="11" borderId="43" xfId="2" applyFont="1" applyFill="1" applyBorder="1" applyAlignment="1">
      <alignment horizontal="left" vertical="top" wrapText="1"/>
    </xf>
    <xf numFmtId="0" fontId="14" fillId="0" borderId="36" xfId="0" applyFont="1" applyBorder="1" applyAlignment="1">
      <alignment horizontal="center" vertical="center" wrapText="1"/>
    </xf>
    <xf numFmtId="0" fontId="14" fillId="0" borderId="0" xfId="0" applyFont="1" applyAlignment="1">
      <alignment horizontal="center" vertical="center" wrapText="1"/>
    </xf>
    <xf numFmtId="0" fontId="13" fillId="11" borderId="43" xfId="2" applyFill="1" applyBorder="1" applyAlignment="1">
      <alignment vertical="top" wrapText="1"/>
    </xf>
    <xf numFmtId="0" fontId="10" fillId="15" borderId="0" xfId="0" applyFont="1" applyFill="1" applyAlignment="1">
      <alignment wrapText="1"/>
    </xf>
    <xf numFmtId="0" fontId="11" fillId="15" borderId="0" xfId="0" applyFont="1" applyFill="1" applyAlignment="1">
      <alignment wrapText="1"/>
    </xf>
    <xf numFmtId="0" fontId="11" fillId="15" borderId="0" xfId="0" applyFont="1" applyFill="1" applyAlignment="1">
      <alignment vertical="top" wrapText="1"/>
    </xf>
    <xf numFmtId="0" fontId="0" fillId="11" borderId="0" xfId="0" applyFill="1" applyAlignment="1">
      <alignment wrapText="1"/>
    </xf>
    <xf numFmtId="0" fontId="30" fillId="11" borderId="0" xfId="2" applyFont="1" applyFill="1" applyBorder="1" applyAlignment="1">
      <alignment horizontal="center" vertical="center" wrapText="1"/>
    </xf>
    <xf numFmtId="0" fontId="0" fillId="11" borderId="40" xfId="0" applyFill="1" applyBorder="1" applyAlignment="1">
      <alignment horizontal="left" vertical="top" wrapText="1"/>
    </xf>
    <xf numFmtId="0" fontId="0" fillId="11" borderId="42" xfId="0" applyFill="1" applyBorder="1" applyAlignment="1">
      <alignment horizontal="left" vertical="top" wrapText="1"/>
    </xf>
    <xf numFmtId="0" fontId="0" fillId="11" borderId="41" xfId="0" applyFill="1" applyBorder="1" applyAlignment="1">
      <alignment horizontal="left" vertical="top" wrapText="1"/>
    </xf>
    <xf numFmtId="0" fontId="0" fillId="11" borderId="0" xfId="0" applyFill="1" applyAlignment="1">
      <alignment horizontal="left" wrapText="1"/>
    </xf>
    <xf numFmtId="0" fontId="0" fillId="11" borderId="36" xfId="0" applyFill="1" applyBorder="1" applyAlignment="1">
      <alignment horizontal="left" vertical="top" wrapText="1"/>
    </xf>
    <xf numFmtId="0" fontId="0" fillId="11" borderId="0" xfId="0" applyFill="1" applyAlignment="1">
      <alignment horizontal="left" vertical="top" wrapText="1"/>
    </xf>
    <xf numFmtId="0" fontId="14" fillId="18" borderId="36"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14" fillId="0" borderId="37" xfId="0" applyFont="1" applyBorder="1" applyAlignment="1">
      <alignment horizontal="center" vertical="center" wrapText="1"/>
    </xf>
    <xf numFmtId="0" fontId="0" fillId="11" borderId="35" xfId="0" applyFill="1" applyBorder="1" applyAlignment="1">
      <alignment horizontal="left" vertical="top" wrapText="1"/>
    </xf>
    <xf numFmtId="0" fontId="0" fillId="11" borderId="79" xfId="0" applyFill="1" applyBorder="1" applyAlignment="1">
      <alignment horizontal="left" vertical="top" wrapText="1"/>
    </xf>
    <xf numFmtId="0" fontId="9" fillId="4" borderId="36" xfId="0" applyFont="1" applyFill="1" applyBorder="1" applyAlignment="1">
      <alignment horizontal="left" wrapText="1"/>
    </xf>
    <xf numFmtId="0" fontId="27" fillId="19" borderId="33" xfId="0" applyFont="1" applyFill="1" applyBorder="1" applyAlignment="1">
      <alignment horizontal="center" vertical="center" wrapText="1"/>
    </xf>
    <xf numFmtId="0" fontId="0" fillId="11" borderId="28" xfId="0" applyFill="1" applyBorder="1" applyAlignment="1">
      <alignment horizontal="right" vertical="top"/>
    </xf>
    <xf numFmtId="0" fontId="0" fillId="11" borderId="30" xfId="0" applyFill="1" applyBorder="1" applyAlignment="1">
      <alignment horizontal="right" vertical="top"/>
    </xf>
    <xf numFmtId="0" fontId="3" fillId="7" borderId="0" xfId="1" applyFont="1" applyFill="1" applyAlignment="1">
      <alignment horizontal="center" vertical="center" wrapText="1"/>
    </xf>
    <xf numFmtId="0" fontId="4" fillId="7" borderId="0" xfId="1" applyFont="1" applyFill="1" applyAlignment="1" applyProtection="1">
      <alignment horizontal="center" vertical="center" wrapText="1"/>
      <protection locked="0"/>
    </xf>
    <xf numFmtId="0" fontId="3" fillId="8" borderId="0" xfId="1" applyFont="1" applyFill="1" applyAlignment="1">
      <alignment horizontal="center" vertical="center" wrapText="1"/>
    </xf>
    <xf numFmtId="0" fontId="4" fillId="8" borderId="0" xfId="1" applyFont="1" applyFill="1" applyAlignment="1">
      <alignment horizontal="center" vertical="center" wrapText="1"/>
    </xf>
    <xf numFmtId="0" fontId="2" fillId="4" borderId="0" xfId="1" applyFont="1" applyFill="1" applyAlignment="1">
      <alignment horizontal="center" vertical="center" wrapText="1"/>
    </xf>
    <xf numFmtId="0" fontId="2" fillId="2" borderId="0" xfId="1" applyFont="1" applyFill="1" applyAlignment="1">
      <alignment horizontal="center" vertical="center" wrapText="1"/>
    </xf>
    <xf numFmtId="0" fontId="2" fillId="6" borderId="0" xfId="1" applyFont="1" applyFill="1" applyAlignment="1">
      <alignment horizontal="center" vertical="center" wrapText="1"/>
    </xf>
    <xf numFmtId="0" fontId="2" fillId="3" borderId="0" xfId="1" applyFont="1" applyFill="1" applyAlignment="1">
      <alignment horizontal="center" vertical="center" wrapText="1"/>
    </xf>
    <xf numFmtId="0" fontId="2" fillId="5" borderId="0" xfId="1" applyFont="1" applyFill="1" applyAlignment="1">
      <alignment horizontal="center" vertical="center" wrapText="1"/>
    </xf>
    <xf numFmtId="0" fontId="16" fillId="0" borderId="47" xfId="1" applyFont="1" applyBorder="1" applyAlignment="1">
      <alignment horizontal="center" vertical="center" wrapText="1"/>
    </xf>
    <xf numFmtId="0" fontId="16" fillId="0" borderId="48" xfId="1" applyFont="1" applyBorder="1" applyAlignment="1">
      <alignment horizontal="center" vertical="center" wrapText="1"/>
    </xf>
    <xf numFmtId="0" fontId="16" fillId="0" borderId="49" xfId="1" applyFont="1" applyBorder="1" applyAlignment="1">
      <alignment horizontal="center" vertical="center" wrapText="1"/>
    </xf>
    <xf numFmtId="0" fontId="16" fillId="15" borderId="47" xfId="1" applyFont="1" applyFill="1" applyBorder="1" applyAlignment="1">
      <alignment horizontal="center" vertical="center" wrapText="1"/>
    </xf>
    <xf numFmtId="0" fontId="16" fillId="15" borderId="48" xfId="1" applyFont="1" applyFill="1" applyBorder="1" applyAlignment="1">
      <alignment horizontal="center" vertical="center" wrapText="1"/>
    </xf>
    <xf numFmtId="0" fontId="16" fillId="15" borderId="49" xfId="1" applyFont="1" applyFill="1" applyBorder="1" applyAlignment="1">
      <alignment horizontal="center" vertical="center" wrapText="1"/>
    </xf>
    <xf numFmtId="0" fontId="2" fillId="16" borderId="0" xfId="1" applyFont="1" applyFill="1" applyAlignment="1">
      <alignment horizontal="center" vertical="center" wrapText="1"/>
    </xf>
    <xf numFmtId="0" fontId="25" fillId="0" borderId="47" xfId="1" applyFont="1" applyBorder="1" applyAlignment="1">
      <alignment horizontal="center" vertical="center" wrapText="1"/>
    </xf>
    <xf numFmtId="0" fontId="25" fillId="0" borderId="48" xfId="1" applyFont="1" applyBorder="1" applyAlignment="1">
      <alignment horizontal="center" vertical="center" wrapText="1"/>
    </xf>
    <xf numFmtId="0" fontId="25" fillId="0" borderId="49" xfId="1" applyFont="1" applyBorder="1" applyAlignment="1">
      <alignment horizontal="center" vertical="center" wrapText="1"/>
    </xf>
    <xf numFmtId="0" fontId="2" fillId="4" borderId="39" xfId="1" applyFont="1" applyFill="1" applyBorder="1" applyAlignment="1">
      <alignment horizontal="center" vertical="center" wrapText="1"/>
    </xf>
    <xf numFmtId="0" fontId="2" fillId="9" borderId="0" xfId="1" applyFont="1" applyFill="1" applyAlignment="1">
      <alignment horizontal="left" vertical="center" wrapText="1"/>
    </xf>
    <xf numFmtId="0" fontId="2" fillId="9" borderId="4" xfId="1" applyFont="1" applyFill="1" applyBorder="1" applyAlignment="1">
      <alignment horizontal="left" vertical="center" wrapText="1"/>
    </xf>
    <xf numFmtId="0" fontId="2" fillId="14" borderId="13" xfId="1" applyFont="1" applyFill="1" applyBorder="1" applyAlignment="1">
      <alignment horizontal="center" wrapText="1"/>
    </xf>
    <xf numFmtId="0" fontId="2" fillId="14" borderId="14" xfId="1" applyFont="1" applyFill="1" applyBorder="1" applyAlignment="1">
      <alignment horizontal="center" wrapText="1"/>
    </xf>
    <xf numFmtId="0" fontId="2" fillId="14" borderId="15" xfId="1" applyFont="1" applyFill="1" applyBorder="1" applyAlignment="1">
      <alignment horizontal="center" wrapText="1"/>
    </xf>
    <xf numFmtId="0" fontId="2" fillId="14" borderId="16" xfId="1" applyFont="1" applyFill="1" applyBorder="1" applyAlignment="1">
      <alignment horizontal="center" wrapText="1"/>
    </xf>
    <xf numFmtId="0" fontId="2" fillId="14" borderId="17" xfId="1" applyFont="1" applyFill="1" applyBorder="1" applyAlignment="1">
      <alignment horizontal="center" wrapText="1"/>
    </xf>
    <xf numFmtId="0" fontId="2" fillId="14" borderId="18" xfId="1" applyFont="1" applyFill="1" applyBorder="1" applyAlignment="1">
      <alignment horizontal="center" wrapText="1"/>
    </xf>
    <xf numFmtId="0" fontId="16" fillId="0" borderId="50" xfId="1" applyFont="1" applyBorder="1" applyAlignment="1">
      <alignment horizontal="center" vertical="center" wrapText="1"/>
    </xf>
    <xf numFmtId="0" fontId="16" fillId="0" borderId="51" xfId="1" applyFont="1" applyBorder="1" applyAlignment="1">
      <alignment horizontal="center" vertical="center" wrapText="1"/>
    </xf>
    <xf numFmtId="0" fontId="16" fillId="0" borderId="52" xfId="1" applyFont="1" applyBorder="1" applyAlignment="1">
      <alignment horizontal="center" vertical="center" wrapText="1"/>
    </xf>
    <xf numFmtId="0" fontId="2" fillId="2" borderId="39" xfId="1" applyFont="1" applyFill="1" applyBorder="1" applyAlignment="1">
      <alignment horizontal="center" vertical="center" wrapText="1"/>
    </xf>
    <xf numFmtId="0" fontId="2" fillId="3" borderId="39" xfId="1" applyFont="1" applyFill="1" applyBorder="1" applyAlignment="1">
      <alignment horizontal="center" vertical="center" wrapText="1"/>
    </xf>
    <xf numFmtId="0" fontId="4" fillId="7" borderId="0" xfId="1" applyFont="1" applyFill="1" applyAlignment="1">
      <alignment horizontal="center" vertical="center" wrapText="1"/>
    </xf>
  </cellXfs>
  <cellStyles count="3">
    <cellStyle name="Hyperlink" xfId="2" builtinId="8"/>
    <cellStyle name="Normal" xfId="0" builtinId="0"/>
    <cellStyle name="Normal 2" xfId="1" xr:uid="{00A9C719-92B2-FF48-A157-7BF912BE367B}"/>
  </cellStyles>
  <dxfs count="0"/>
  <tableStyles count="0" defaultTableStyle="TableStyleMedium2" defaultPivotStyle="PivotStyleLight16"/>
  <colors>
    <mruColors>
      <color rgb="FF6D70E8"/>
      <color rgb="FFFF6F0C"/>
      <color rgb="FF494949"/>
      <color rgb="FFFFCCCC"/>
      <color rgb="FF12B5EA"/>
      <color rgb="FF86AF15"/>
      <color rgb="FFFF7E79"/>
      <color rgb="FFA50A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1422400</xdr:colOff>
      <xdr:row>8</xdr:row>
      <xdr:rowOff>292100</xdr:rowOff>
    </xdr:from>
    <xdr:to>
      <xdr:col>1</xdr:col>
      <xdr:colOff>3987800</xdr:colOff>
      <xdr:row>8</xdr:row>
      <xdr:rowOff>673100</xdr:rowOff>
    </xdr:to>
    <xdr:pic>
      <xdr:nvPicPr>
        <xdr:cNvPr id="20" name="Picture 19">
          <a:extLst>
            <a:ext uri="{FF2B5EF4-FFF2-40B4-BE49-F238E27FC236}">
              <a16:creationId xmlns:a16="http://schemas.microsoft.com/office/drawing/2014/main" id="{B6422D84-7DB1-EC59-62BF-0B6141CAF305}"/>
            </a:ext>
          </a:extLst>
        </xdr:cNvPr>
        <xdr:cNvPicPr>
          <a:picLocks noChangeAspect="1"/>
        </xdr:cNvPicPr>
      </xdr:nvPicPr>
      <xdr:blipFill>
        <a:blip xmlns:r="http://schemas.openxmlformats.org/officeDocument/2006/relationships" r:embed="rId1"/>
        <a:stretch>
          <a:fillRect/>
        </a:stretch>
      </xdr:blipFill>
      <xdr:spPr>
        <a:xfrm>
          <a:off x="1663700" y="2628900"/>
          <a:ext cx="2565400" cy="381000"/>
        </a:xfrm>
        <a:prstGeom prst="rect">
          <a:avLst/>
        </a:prstGeom>
        <a:ln>
          <a:solidFill>
            <a:schemeClr val="tx1"/>
          </a:solidFill>
        </a:ln>
      </xdr:spPr>
    </xdr:pic>
    <xdr:clientData/>
  </xdr:twoCellAnchor>
  <xdr:twoCellAnchor editAs="oneCell">
    <xdr:from>
      <xdr:col>1</xdr:col>
      <xdr:colOff>3848100</xdr:colOff>
      <xdr:row>10</xdr:row>
      <xdr:rowOff>101600</xdr:rowOff>
    </xdr:from>
    <xdr:to>
      <xdr:col>1</xdr:col>
      <xdr:colOff>5651500</xdr:colOff>
      <xdr:row>12</xdr:row>
      <xdr:rowOff>914400</xdr:rowOff>
    </xdr:to>
    <xdr:pic>
      <xdr:nvPicPr>
        <xdr:cNvPr id="21" name="Picture 20">
          <a:extLst>
            <a:ext uri="{FF2B5EF4-FFF2-40B4-BE49-F238E27FC236}">
              <a16:creationId xmlns:a16="http://schemas.microsoft.com/office/drawing/2014/main" id="{97F8A6EE-A5FA-1F8A-4E97-86E854AD66C1}"/>
            </a:ext>
          </a:extLst>
        </xdr:cNvPr>
        <xdr:cNvPicPr>
          <a:picLocks noChangeAspect="1"/>
        </xdr:cNvPicPr>
      </xdr:nvPicPr>
      <xdr:blipFill>
        <a:blip xmlns:r="http://schemas.openxmlformats.org/officeDocument/2006/relationships" r:embed="rId2"/>
        <a:stretch>
          <a:fillRect/>
        </a:stretch>
      </xdr:blipFill>
      <xdr:spPr>
        <a:xfrm>
          <a:off x="4089400" y="3238500"/>
          <a:ext cx="1803400" cy="2705100"/>
        </a:xfrm>
        <a:prstGeom prst="rect">
          <a:avLst/>
        </a:prstGeom>
        <a:ln>
          <a:solidFill>
            <a:schemeClr val="tx1"/>
          </a:solidFill>
        </a:ln>
      </xdr:spPr>
    </xdr:pic>
    <xdr:clientData/>
  </xdr:twoCellAnchor>
  <xdr:twoCellAnchor editAs="oneCell">
    <xdr:from>
      <xdr:col>1</xdr:col>
      <xdr:colOff>1600200</xdr:colOff>
      <xdr:row>15</xdr:row>
      <xdr:rowOff>241300</xdr:rowOff>
    </xdr:from>
    <xdr:to>
      <xdr:col>1</xdr:col>
      <xdr:colOff>3327400</xdr:colOff>
      <xdr:row>15</xdr:row>
      <xdr:rowOff>571500</xdr:rowOff>
    </xdr:to>
    <xdr:pic>
      <xdr:nvPicPr>
        <xdr:cNvPr id="23" name="Picture 22">
          <a:extLst>
            <a:ext uri="{FF2B5EF4-FFF2-40B4-BE49-F238E27FC236}">
              <a16:creationId xmlns:a16="http://schemas.microsoft.com/office/drawing/2014/main" id="{CB6D83F5-4012-2FF6-E062-7DDE0FF642BC}"/>
            </a:ext>
          </a:extLst>
        </xdr:cNvPr>
        <xdr:cNvPicPr>
          <a:picLocks noChangeAspect="1"/>
        </xdr:cNvPicPr>
      </xdr:nvPicPr>
      <xdr:blipFill>
        <a:blip xmlns:r="http://schemas.openxmlformats.org/officeDocument/2006/relationships" r:embed="rId3"/>
        <a:stretch>
          <a:fillRect/>
        </a:stretch>
      </xdr:blipFill>
      <xdr:spPr>
        <a:xfrm>
          <a:off x="1841500" y="10807700"/>
          <a:ext cx="1727200" cy="330200"/>
        </a:xfrm>
        <a:prstGeom prst="rect">
          <a:avLst/>
        </a:prstGeom>
        <a:ln>
          <a:solidFill>
            <a:schemeClr val="tx1"/>
          </a:solidFill>
        </a:ln>
      </xdr:spPr>
    </xdr:pic>
    <xdr:clientData/>
  </xdr:twoCellAnchor>
  <xdr:twoCellAnchor editAs="oneCell">
    <xdr:from>
      <xdr:col>1</xdr:col>
      <xdr:colOff>885824</xdr:colOff>
      <xdr:row>18</xdr:row>
      <xdr:rowOff>1000126</xdr:rowOff>
    </xdr:from>
    <xdr:to>
      <xdr:col>1</xdr:col>
      <xdr:colOff>5172075</xdr:colOff>
      <xdr:row>18</xdr:row>
      <xdr:rowOff>2676432</xdr:rowOff>
    </xdr:to>
    <xdr:pic>
      <xdr:nvPicPr>
        <xdr:cNvPr id="25" name="Picture 24">
          <a:extLst>
            <a:ext uri="{FF2B5EF4-FFF2-40B4-BE49-F238E27FC236}">
              <a16:creationId xmlns:a16="http://schemas.microsoft.com/office/drawing/2014/main" id="{73B3458B-EBD5-B6C2-5BD0-32921F6BB13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23949" y="15059026"/>
          <a:ext cx="4286251" cy="1676306"/>
        </a:xfrm>
        <a:prstGeom prst="rect">
          <a:avLst/>
        </a:prstGeom>
        <a:ln>
          <a:solidFill>
            <a:schemeClr val="tx1"/>
          </a:solidFill>
        </a:ln>
      </xdr:spPr>
    </xdr:pic>
    <xdr:clientData/>
  </xdr:twoCellAnchor>
  <xdr:twoCellAnchor editAs="oneCell">
    <xdr:from>
      <xdr:col>1</xdr:col>
      <xdr:colOff>1466849</xdr:colOff>
      <xdr:row>14</xdr:row>
      <xdr:rowOff>984454</xdr:rowOff>
    </xdr:from>
    <xdr:to>
      <xdr:col>1</xdr:col>
      <xdr:colOff>5641974</xdr:colOff>
      <xdr:row>14</xdr:row>
      <xdr:rowOff>3618225</xdr:rowOff>
    </xdr:to>
    <xdr:pic>
      <xdr:nvPicPr>
        <xdr:cNvPr id="3" name="Picture 2">
          <a:extLst>
            <a:ext uri="{FF2B5EF4-FFF2-40B4-BE49-F238E27FC236}">
              <a16:creationId xmlns:a16="http://schemas.microsoft.com/office/drawing/2014/main" id="{9466386E-1AE6-6267-EE44-9A75E2E7A8F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04974" y="9033079"/>
          <a:ext cx="4175125" cy="2633771"/>
        </a:xfrm>
        <a:prstGeom prst="rect">
          <a:avLst/>
        </a:prstGeom>
      </xdr:spPr>
    </xdr:pic>
    <xdr:clientData/>
  </xdr:twoCellAnchor>
  <xdr:twoCellAnchor editAs="oneCell">
    <xdr:from>
      <xdr:col>1</xdr:col>
      <xdr:colOff>276225</xdr:colOff>
      <xdr:row>19</xdr:row>
      <xdr:rowOff>285750</xdr:rowOff>
    </xdr:from>
    <xdr:to>
      <xdr:col>1</xdr:col>
      <xdr:colOff>5886450</xdr:colOff>
      <xdr:row>19</xdr:row>
      <xdr:rowOff>651499</xdr:rowOff>
    </xdr:to>
    <xdr:pic>
      <xdr:nvPicPr>
        <xdr:cNvPr id="5" name="Picture 4">
          <a:extLst>
            <a:ext uri="{FF2B5EF4-FFF2-40B4-BE49-F238E27FC236}">
              <a16:creationId xmlns:a16="http://schemas.microsoft.com/office/drawing/2014/main" id="{2DAFD500-30F7-8F92-BE04-0E23AD701B63}"/>
            </a:ext>
          </a:extLst>
        </xdr:cNvPr>
        <xdr:cNvPicPr>
          <a:picLocks noChangeAspect="1"/>
        </xdr:cNvPicPr>
      </xdr:nvPicPr>
      <xdr:blipFill>
        <a:blip xmlns:r="http://schemas.openxmlformats.org/officeDocument/2006/relationships" r:embed="rId6"/>
        <a:stretch>
          <a:fillRect/>
        </a:stretch>
      </xdr:blipFill>
      <xdr:spPr>
        <a:xfrm>
          <a:off x="514350" y="17173575"/>
          <a:ext cx="5610225" cy="3657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ogin.builtforzero.org/" TargetMode="External"/><Relationship Id="rId2" Type="http://schemas.openxmlformats.org/officeDocument/2006/relationships/hyperlink" Target="https://login.builtforzero.org/resources/wellsky-community-services-built-for-zero-report/" TargetMode="External"/><Relationship Id="rId1" Type="http://schemas.openxmlformats.org/officeDocument/2006/relationships/hyperlink" Target="https://login.builtforzero.org/wp-content/uploads/2025/05/BFZ-Reporting-Manual-2025-Guidance-.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EAC8-6560-9940-808E-6FB1DFA4F970}">
  <sheetPr>
    <tabColor rgb="FFFF6F0C"/>
  </sheetPr>
  <dimension ref="A1:J28"/>
  <sheetViews>
    <sheetView tabSelected="1" workbookViewId="0">
      <selection activeCell="D12" sqref="D12"/>
    </sheetView>
  </sheetViews>
  <sheetFormatPr defaultColWidth="11" defaultRowHeight="15.75" x14ac:dyDescent="0.25"/>
  <cols>
    <col min="1" max="1" width="3.125" style="1" customWidth="1"/>
    <col min="2" max="2" width="83" customWidth="1"/>
    <col min="3" max="3" width="1.625" style="17" customWidth="1"/>
    <col min="4" max="4" width="54.875" customWidth="1"/>
    <col min="5" max="5" width="1.625" style="17" customWidth="1"/>
    <col min="6" max="6" width="68.5" customWidth="1"/>
    <col min="7" max="7" width="4.125" customWidth="1"/>
    <col min="8" max="8" width="6" customWidth="1"/>
  </cols>
  <sheetData>
    <row r="1" spans="1:10" s="2" customFormat="1" ht="39.950000000000003" customHeight="1" x14ac:dyDescent="0.25">
      <c r="A1" s="159" t="s">
        <v>122</v>
      </c>
      <c r="B1" s="159"/>
      <c r="C1" s="159"/>
      <c r="D1" s="159"/>
      <c r="E1" s="159"/>
      <c r="F1" s="159"/>
      <c r="G1" s="14"/>
    </row>
    <row r="2" spans="1:10" s="3" customFormat="1" ht="30" customHeight="1" x14ac:dyDescent="0.25">
      <c r="A2" s="160" t="s">
        <v>110</v>
      </c>
      <c r="B2" s="160"/>
      <c r="C2" s="160"/>
      <c r="D2" s="160"/>
      <c r="E2" s="160"/>
      <c r="F2" s="160"/>
    </row>
    <row r="3" spans="1:10" s="3" customFormat="1" ht="30" customHeight="1" x14ac:dyDescent="0.25">
      <c r="A3" s="164" t="s">
        <v>78</v>
      </c>
      <c r="B3" s="164"/>
      <c r="C3" s="164"/>
      <c r="D3" s="164"/>
      <c r="E3" s="164"/>
      <c r="F3" s="164"/>
    </row>
    <row r="4" spans="1:10" s="3" customFormat="1" ht="30" customHeight="1" x14ac:dyDescent="0.25">
      <c r="A4" s="158" t="s">
        <v>80</v>
      </c>
      <c r="B4" s="158"/>
      <c r="C4" s="158"/>
      <c r="D4" s="158"/>
      <c r="E4" s="158"/>
      <c r="F4" s="158"/>
    </row>
    <row r="5" spans="1:10" s="3" customFormat="1" ht="9.75" customHeight="1" x14ac:dyDescent="0.25">
      <c r="A5" s="144"/>
      <c r="B5" s="144"/>
      <c r="C5" s="145"/>
      <c r="D5" s="145"/>
      <c r="E5" s="145"/>
      <c r="F5" s="145"/>
    </row>
    <row r="6" spans="1:10" s="2" customFormat="1" ht="33" customHeight="1" x14ac:dyDescent="0.35">
      <c r="A6" s="163" t="s">
        <v>43</v>
      </c>
      <c r="B6" s="163"/>
      <c r="C6" s="15"/>
      <c r="D6" s="22" t="s">
        <v>69</v>
      </c>
      <c r="E6" s="15"/>
      <c r="F6" s="21" t="s">
        <v>81</v>
      </c>
      <c r="G6" s="10"/>
      <c r="J6" s="1"/>
    </row>
    <row r="7" spans="1:10" s="5" customFormat="1" ht="21" customHeight="1" x14ac:dyDescent="0.25">
      <c r="A7" s="4">
        <v>1</v>
      </c>
      <c r="B7" s="7" t="s">
        <v>44</v>
      </c>
      <c r="C7" s="16"/>
      <c r="D7" s="161" t="s">
        <v>109</v>
      </c>
      <c r="E7" s="16"/>
      <c r="F7" s="20" t="s">
        <v>68</v>
      </c>
      <c r="G7" s="11"/>
    </row>
    <row r="8" spans="1:10" s="5" customFormat="1" ht="78" customHeight="1" x14ac:dyDescent="0.25">
      <c r="A8" s="6">
        <v>2</v>
      </c>
      <c r="B8" s="7" t="s">
        <v>113</v>
      </c>
      <c r="C8" s="16"/>
      <c r="D8" s="162"/>
      <c r="E8" s="16"/>
      <c r="F8" s="156" t="s">
        <v>124</v>
      </c>
      <c r="G8" s="12"/>
    </row>
    <row r="9" spans="1:10" s="5" customFormat="1" ht="60.95" customHeight="1" x14ac:dyDescent="0.25">
      <c r="A9" s="8">
        <v>3</v>
      </c>
      <c r="B9" s="7" t="s">
        <v>114</v>
      </c>
      <c r="C9" s="16"/>
      <c r="D9" s="143" t="s">
        <v>108</v>
      </c>
      <c r="E9" s="16"/>
      <c r="F9" s="157"/>
      <c r="G9" s="11"/>
    </row>
    <row r="10" spans="1:10" s="5" customFormat="1" ht="23.1" customHeight="1" x14ac:dyDescent="0.25">
      <c r="A10" s="165">
        <v>4</v>
      </c>
      <c r="B10" s="152" t="s">
        <v>115</v>
      </c>
      <c r="C10" s="16"/>
      <c r="D10" s="155" t="s">
        <v>82</v>
      </c>
      <c r="E10" s="16"/>
      <c r="F10" s="19" t="s">
        <v>111</v>
      </c>
      <c r="G10" s="11"/>
    </row>
    <row r="11" spans="1:10" s="5" customFormat="1" ht="65.099999999999994" customHeight="1" x14ac:dyDescent="0.25">
      <c r="A11" s="165"/>
      <c r="B11" s="153"/>
      <c r="C11" s="16"/>
      <c r="D11" s="155"/>
      <c r="E11" s="16"/>
      <c r="F11" s="156" t="s">
        <v>112</v>
      </c>
      <c r="G11" s="12"/>
    </row>
    <row r="12" spans="1:10" s="5" customFormat="1" ht="84" customHeight="1" x14ac:dyDescent="0.25">
      <c r="A12" s="165"/>
      <c r="B12" s="153"/>
      <c r="C12" s="16"/>
      <c r="D12" s="146" t="s">
        <v>123</v>
      </c>
      <c r="E12" s="16"/>
      <c r="F12" s="157"/>
      <c r="G12" s="12"/>
    </row>
    <row r="13" spans="1:10" s="5" customFormat="1" ht="102" customHeight="1" x14ac:dyDescent="0.25">
      <c r="A13" s="165"/>
      <c r="B13" s="153"/>
      <c r="C13" s="16"/>
      <c r="E13" s="16"/>
      <c r="G13" s="12"/>
    </row>
    <row r="14" spans="1:10" s="5" customFormat="1" ht="29.1" customHeight="1" x14ac:dyDescent="0.25">
      <c r="A14" s="166"/>
      <c r="B14" s="154"/>
      <c r="C14" s="16"/>
      <c r="D14" s="72"/>
      <c r="E14" s="16"/>
      <c r="F14" s="73"/>
      <c r="G14" s="12"/>
    </row>
    <row r="15" spans="1:10" s="5" customFormat="1" ht="312.95" customHeight="1" x14ac:dyDescent="0.25">
      <c r="A15" s="6">
        <v>5</v>
      </c>
      <c r="B15" s="9" t="s">
        <v>119</v>
      </c>
      <c r="C15" s="16"/>
      <c r="D15" s="71"/>
      <c r="E15" s="16"/>
      <c r="G15" s="1"/>
    </row>
    <row r="16" spans="1:10" s="5" customFormat="1" ht="50.1" customHeight="1" x14ac:dyDescent="0.25">
      <c r="A16" s="6">
        <v>6</v>
      </c>
      <c r="B16" s="7" t="s">
        <v>116</v>
      </c>
      <c r="C16" s="16"/>
      <c r="D16" s="16"/>
      <c r="E16" s="16"/>
      <c r="F16" s="23"/>
      <c r="G16"/>
    </row>
    <row r="17" spans="1:6" s="5" customFormat="1" ht="33" customHeight="1" x14ac:dyDescent="0.25">
      <c r="A17" s="6">
        <v>7</v>
      </c>
      <c r="B17" s="9" t="s">
        <v>117</v>
      </c>
      <c r="C17" s="16"/>
      <c r="D17" s="16"/>
      <c r="E17" s="16"/>
      <c r="F17" s="18"/>
    </row>
    <row r="18" spans="1:6" s="5" customFormat="1" ht="78" customHeight="1" x14ac:dyDescent="0.25">
      <c r="A18" s="6">
        <v>8</v>
      </c>
      <c r="B18" s="9" t="s">
        <v>118</v>
      </c>
      <c r="C18" s="16"/>
      <c r="D18" s="16"/>
      <c r="E18" s="16"/>
      <c r="F18" s="17"/>
    </row>
    <row r="19" spans="1:6" ht="240" customHeight="1" x14ac:dyDescent="0.25">
      <c r="A19" s="6">
        <v>9</v>
      </c>
      <c r="B19" s="9" t="s">
        <v>120</v>
      </c>
      <c r="D19" s="16"/>
      <c r="F19" s="16"/>
    </row>
    <row r="20" spans="1:6" ht="74.099999999999994" customHeight="1" x14ac:dyDescent="0.25">
      <c r="A20" s="6">
        <v>10</v>
      </c>
      <c r="B20" s="9" t="s">
        <v>103</v>
      </c>
      <c r="D20" s="17"/>
      <c r="F20" s="16"/>
    </row>
    <row r="21" spans="1:6" ht="23.25" x14ac:dyDescent="0.25">
      <c r="A21" s="150"/>
      <c r="B21" s="151" t="s">
        <v>121</v>
      </c>
      <c r="F21" s="17"/>
    </row>
    <row r="22" spans="1:6" ht="36.950000000000003" customHeight="1" x14ac:dyDescent="0.35">
      <c r="A22" s="18"/>
      <c r="B22" s="147"/>
      <c r="D22" s="17"/>
      <c r="F22" s="17"/>
    </row>
    <row r="23" spans="1:6" ht="15.95" customHeight="1" x14ac:dyDescent="0.25">
      <c r="A23" s="18"/>
      <c r="B23" s="148"/>
      <c r="D23" s="17"/>
      <c r="F23" s="17"/>
    </row>
    <row r="24" spans="1:6" ht="96.95" customHeight="1" x14ac:dyDescent="0.25">
      <c r="A24" s="18"/>
      <c r="B24" s="149"/>
      <c r="D24" s="17"/>
      <c r="F24" s="17"/>
    </row>
    <row r="25" spans="1:6" ht="15.95" customHeight="1" x14ac:dyDescent="0.25">
      <c r="A25" s="18"/>
      <c r="B25" s="148"/>
      <c r="D25" s="17"/>
      <c r="F25" s="17"/>
    </row>
    <row r="26" spans="1:6" ht="45.95" customHeight="1" x14ac:dyDescent="0.25">
      <c r="B26" s="13"/>
    </row>
    <row r="27" spans="1:6" x14ac:dyDescent="0.25">
      <c r="B27" s="1"/>
    </row>
    <row r="28" spans="1:6" x14ac:dyDescent="0.25">
      <c r="B28" s="1"/>
    </row>
  </sheetData>
  <sheetProtection sheet="1" objects="1" scenarios="1"/>
  <mergeCells count="11">
    <mergeCell ref="B10:B14"/>
    <mergeCell ref="D10:D11"/>
    <mergeCell ref="F11:F12"/>
    <mergeCell ref="A4:F4"/>
    <mergeCell ref="A1:F1"/>
    <mergeCell ref="A2:F2"/>
    <mergeCell ref="D7:D8"/>
    <mergeCell ref="F8:F9"/>
    <mergeCell ref="A6:B6"/>
    <mergeCell ref="A3:F3"/>
    <mergeCell ref="A10:A14"/>
  </mergeCells>
  <hyperlinks>
    <hyperlink ref="D12" r:id="rId1" display="https://login.builtforzero.org/wp-content/uploads/2025/05/BFZ-Reporting-Manual-2025-Guidance-.pdf" xr:uid="{24D997BE-2FEA-3F42-98CE-4716B47C487C}"/>
    <hyperlink ref="D9" r:id="rId2" xr:uid="{DA347B16-ECF8-7542-AD71-DE39568F3423}"/>
    <hyperlink ref="B21" r:id="rId3" display="Click here to access the PMT!" xr:uid="{FFB16715-12C8-9044-8AB2-D4970BB172C9}"/>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A63E6-9467-8E4F-9C55-839F651E4744}">
  <sheetPr>
    <tabColor theme="4"/>
  </sheetPr>
  <dimension ref="A1:AC66"/>
  <sheetViews>
    <sheetView zoomScaleNormal="100" workbookViewId="0">
      <selection activeCell="K16" sqref="K16"/>
    </sheetView>
  </sheetViews>
  <sheetFormatPr defaultColWidth="8.625" defaultRowHeight="12.75" x14ac:dyDescent="0.2"/>
  <cols>
    <col min="1" max="1" width="4.125" style="24" customWidth="1"/>
    <col min="2" max="2" width="2.625" style="24" customWidth="1"/>
    <col min="3" max="3" width="29.375" style="24" customWidth="1"/>
    <col min="4" max="7" width="11.25" style="24" customWidth="1"/>
    <col min="8" max="8" width="17.375" style="24" bestFit="1" customWidth="1"/>
    <col min="9" max="11" width="8.125" style="24" customWidth="1"/>
    <col min="12" max="12" width="2.625" style="24" customWidth="1"/>
    <col min="13" max="13" width="4.125" style="24" customWidth="1"/>
    <col min="14" max="14" width="2.625" style="24" customWidth="1"/>
    <col min="15" max="15" width="20.375" style="24" customWidth="1"/>
    <col min="16" max="18" width="8.125" style="24" customWidth="1"/>
    <col min="19" max="19" width="2.625" style="24" customWidth="1"/>
    <col min="20" max="20" width="20.375" style="24" customWidth="1"/>
    <col min="21" max="23" width="8.125" style="24" customWidth="1"/>
    <col min="24" max="24" width="2.625" style="24" customWidth="1"/>
    <col min="25" max="25" width="20.375" style="24" customWidth="1"/>
    <col min="26" max="28" width="8.125" style="24" customWidth="1"/>
    <col min="29" max="29" width="2.625" style="24" customWidth="1"/>
    <col min="30" max="16384" width="8.625" style="24"/>
  </cols>
  <sheetData>
    <row r="1" spans="1:15" ht="13.5" thickBot="1" x14ac:dyDescent="0.25"/>
    <row r="2" spans="1:15" ht="15" customHeight="1" thickBot="1" x14ac:dyDescent="0.3">
      <c r="A2"/>
      <c r="B2" s="75"/>
      <c r="C2" s="76"/>
      <c r="D2" s="76"/>
      <c r="E2" s="76"/>
      <c r="F2" s="76"/>
      <c r="G2" s="76"/>
      <c r="H2" s="76"/>
      <c r="I2" s="77"/>
      <c r="J2"/>
      <c r="K2"/>
      <c r="L2"/>
      <c r="M2"/>
      <c r="N2"/>
      <c r="O2"/>
    </row>
    <row r="3" spans="1:15" ht="24" thickBot="1" x14ac:dyDescent="0.3">
      <c r="A3"/>
      <c r="B3" s="78"/>
      <c r="C3" s="79"/>
      <c r="D3" s="179" t="s">
        <v>105</v>
      </c>
      <c r="E3" s="180"/>
      <c r="F3" s="180"/>
      <c r="G3" s="181"/>
      <c r="H3" s="79"/>
      <c r="I3" s="80"/>
      <c r="J3"/>
      <c r="K3"/>
      <c r="L3"/>
      <c r="M3"/>
      <c r="N3"/>
      <c r="O3"/>
    </row>
    <row r="4" spans="1:15" ht="16.5" thickBot="1" x14ac:dyDescent="0.3">
      <c r="A4"/>
      <c r="B4" s="78"/>
      <c r="C4" s="79"/>
      <c r="D4" s="79"/>
      <c r="E4" s="79"/>
      <c r="F4" s="79"/>
      <c r="G4" s="79"/>
      <c r="H4" s="79"/>
      <c r="I4" s="80"/>
      <c r="J4"/>
      <c r="K4"/>
      <c r="L4"/>
      <c r="M4"/>
      <c r="N4"/>
      <c r="O4"/>
    </row>
    <row r="5" spans="1:15" s="30" customFormat="1" ht="21.75" thickBot="1" x14ac:dyDescent="0.3">
      <c r="A5"/>
      <c r="B5" s="102"/>
      <c r="C5" s="183" t="s">
        <v>107</v>
      </c>
      <c r="D5" s="184"/>
      <c r="E5" s="184"/>
      <c r="F5" s="184"/>
      <c r="G5" s="184"/>
      <c r="H5" s="185"/>
      <c r="I5" s="104"/>
      <c r="J5"/>
      <c r="K5"/>
      <c r="L5"/>
      <c r="M5"/>
      <c r="N5"/>
      <c r="O5"/>
    </row>
    <row r="6" spans="1:15" ht="24" thickBot="1" x14ac:dyDescent="0.4">
      <c r="A6"/>
      <c r="B6" s="78"/>
      <c r="C6" s="81"/>
      <c r="D6" s="81"/>
      <c r="E6" s="81"/>
      <c r="F6" s="81"/>
      <c r="G6" s="81"/>
      <c r="H6" s="81"/>
      <c r="I6" s="80"/>
      <c r="J6"/>
      <c r="K6"/>
      <c r="L6"/>
      <c r="M6"/>
      <c r="N6"/>
      <c r="O6"/>
    </row>
    <row r="7" spans="1:15" s="30" customFormat="1" ht="24" thickBot="1" x14ac:dyDescent="0.3">
      <c r="A7"/>
      <c r="B7" s="102"/>
      <c r="C7" s="103"/>
      <c r="D7" s="107" t="s">
        <v>97</v>
      </c>
      <c r="E7" s="176" t="s">
        <v>87</v>
      </c>
      <c r="F7" s="177"/>
      <c r="G7" s="177"/>
      <c r="H7" s="178"/>
      <c r="I7" s="104"/>
      <c r="J7"/>
      <c r="K7"/>
      <c r="L7"/>
      <c r="M7"/>
      <c r="N7"/>
      <c r="O7"/>
    </row>
    <row r="8" spans="1:15" s="47" customFormat="1" ht="63.75" customHeight="1" x14ac:dyDescent="0.25">
      <c r="A8"/>
      <c r="B8" s="86"/>
      <c r="C8" s="119"/>
      <c r="D8" s="121" t="s">
        <v>83</v>
      </c>
      <c r="E8" s="108" t="s">
        <v>84</v>
      </c>
      <c r="F8" s="87" t="s">
        <v>85</v>
      </c>
      <c r="G8" s="88" t="s">
        <v>86</v>
      </c>
      <c r="H8" s="142" t="s">
        <v>88</v>
      </c>
      <c r="I8" s="89"/>
      <c r="J8"/>
      <c r="K8"/>
      <c r="L8"/>
      <c r="M8"/>
      <c r="N8"/>
      <c r="O8"/>
    </row>
    <row r="9" spans="1:15" s="50" customFormat="1" ht="39" x14ac:dyDescent="0.25">
      <c r="A9"/>
      <c r="B9" s="82"/>
      <c r="C9" s="120" t="s">
        <v>106</v>
      </c>
      <c r="D9" s="134">
        <f ca="1">$F$46</f>
        <v>0</v>
      </c>
      <c r="E9" s="135">
        <f ca="1">SUM($K$46,$R$46)</f>
        <v>0</v>
      </c>
      <c r="F9" s="136">
        <f ca="1">$AB$46</f>
        <v>0</v>
      </c>
      <c r="G9" s="136">
        <f ca="1">$W$46</f>
        <v>0</v>
      </c>
      <c r="H9" s="137">
        <f ca="1">SUM($E$9:$G$9)</f>
        <v>0</v>
      </c>
      <c r="I9" s="133"/>
      <c r="J9"/>
      <c r="K9"/>
      <c r="L9"/>
      <c r="M9"/>
      <c r="N9"/>
      <c r="O9"/>
    </row>
    <row r="10" spans="1:15" ht="15.75" customHeight="1" x14ac:dyDescent="0.25">
      <c r="A10"/>
      <c r="B10" s="78"/>
      <c r="C10" s="125" t="s">
        <v>33</v>
      </c>
      <c r="D10" s="122">
        <f ca="1">$F$61</f>
        <v>0</v>
      </c>
      <c r="E10" s="95">
        <f ca="1">$R$61</f>
        <v>0</v>
      </c>
      <c r="F10" s="90">
        <f ca="1">$AB$61</f>
        <v>0</v>
      </c>
      <c r="G10" s="90">
        <f ca="1">$W$61</f>
        <v>0</v>
      </c>
      <c r="H10" s="96">
        <f ca="1">SUM($E$10:$G$10)</f>
        <v>0</v>
      </c>
      <c r="I10" s="80"/>
      <c r="J10"/>
      <c r="K10"/>
      <c r="L10"/>
      <c r="M10"/>
      <c r="N10"/>
      <c r="O10"/>
    </row>
    <row r="11" spans="1:15" ht="15.75" customHeight="1" x14ac:dyDescent="0.25">
      <c r="A11"/>
      <c r="B11" s="78"/>
      <c r="C11" s="126" t="s">
        <v>32</v>
      </c>
      <c r="D11" s="123">
        <f ca="1">SUM($F$42,$F$49,$F$52,$F$60)</f>
        <v>0</v>
      </c>
      <c r="E11" s="97">
        <f ca="1">SUM($R$42,$R$49,$R$52,$R$60)</f>
        <v>0</v>
      </c>
      <c r="F11" s="91">
        <f ca="1">SUM($AB$42,$AB$49,$AB$52,$AB$60)</f>
        <v>0</v>
      </c>
      <c r="G11" s="91">
        <f ca="1">SUM($W$42,$W$49,$W$52,$W$60)</f>
        <v>0</v>
      </c>
      <c r="H11" s="98">
        <f ca="1">SUM($E$11:$G$11)</f>
        <v>0</v>
      </c>
      <c r="I11" s="80"/>
      <c r="J11"/>
      <c r="K11"/>
      <c r="L11"/>
      <c r="M11"/>
      <c r="N11"/>
      <c r="O11"/>
    </row>
    <row r="12" spans="1:15" ht="15.75" customHeight="1" x14ac:dyDescent="0.25">
      <c r="A12"/>
      <c r="B12" s="78"/>
      <c r="C12" s="125" t="s">
        <v>31</v>
      </c>
      <c r="D12" s="122">
        <f ca="1">SUM($D$49,$D$52)</f>
        <v>0</v>
      </c>
      <c r="E12" s="95">
        <f ca="1">SUM($I$49,$I$52,$P$49,$P$52)</f>
        <v>0</v>
      </c>
      <c r="F12" s="90">
        <f ca="1">SUM($Z$49,$Z$52)</f>
        <v>0</v>
      </c>
      <c r="G12" s="90">
        <f ca="1">SUM($U$49,$U$52)</f>
        <v>0</v>
      </c>
      <c r="H12" s="96">
        <f ca="1">SUM($E$12:$G$12)</f>
        <v>0</v>
      </c>
      <c r="I12" s="80"/>
      <c r="J12"/>
      <c r="K12"/>
      <c r="L12"/>
      <c r="M12"/>
      <c r="N12"/>
      <c r="O12"/>
    </row>
    <row r="13" spans="1:15" ht="15.75" customHeight="1" x14ac:dyDescent="0.25">
      <c r="A13"/>
      <c r="B13" s="78"/>
      <c r="C13" s="127" t="s">
        <v>30</v>
      </c>
      <c r="D13" s="123">
        <f ca="1">SUM($D$42,$D$51,$D$54,$D$60)</f>
        <v>0</v>
      </c>
      <c r="E13" s="97">
        <f ca="1">SUM($I$42,$I$51,$I$54,$I$60,$P$42,$P$51,$P$54,$P$60)</f>
        <v>0</v>
      </c>
      <c r="F13" s="91">
        <f ca="1">SUM($Z$42,$Z$51,$Z$54,$Z$60)</f>
        <v>0</v>
      </c>
      <c r="G13" s="91">
        <f ca="1">SUM($U$42,$U$51,$U$54,$U$60)</f>
        <v>0</v>
      </c>
      <c r="H13" s="98">
        <f ca="1">SUM($E$13:$G$13)</f>
        <v>0</v>
      </c>
      <c r="I13" s="80"/>
      <c r="J13"/>
      <c r="K13"/>
      <c r="L13"/>
      <c r="M13"/>
      <c r="N13"/>
      <c r="O13"/>
    </row>
    <row r="14" spans="1:15" ht="15.75" customHeight="1" x14ac:dyDescent="0.25">
      <c r="A14"/>
      <c r="B14" s="78"/>
      <c r="C14" s="125" t="s">
        <v>29</v>
      </c>
      <c r="D14" s="122">
        <f ca="1">SUM($F$42,$F$51,$F$54,$F$60)</f>
        <v>0</v>
      </c>
      <c r="E14" s="95">
        <f ca="1">SUM($R$42,$R$51,$R$54,$R$60)</f>
        <v>0</v>
      </c>
      <c r="F14" s="90">
        <f ca="1">SUM($AB$42,$AB$51,$AB$54,$AB$60)</f>
        <v>0</v>
      </c>
      <c r="G14" s="90">
        <f ca="1">SUM($W$42,$W$51,$W$54,$W$60)</f>
        <v>0</v>
      </c>
      <c r="H14" s="96">
        <f ca="1">SUM($E$14:$G$14)</f>
        <v>0</v>
      </c>
      <c r="I14" s="80"/>
      <c r="J14"/>
      <c r="K14"/>
      <c r="L14"/>
      <c r="M14"/>
      <c r="N14"/>
      <c r="O14"/>
    </row>
    <row r="15" spans="1:15" ht="15.75" customHeight="1" x14ac:dyDescent="0.25">
      <c r="A15"/>
      <c r="B15" s="78"/>
      <c r="C15" s="126" t="s">
        <v>71</v>
      </c>
      <c r="D15" s="123">
        <f ca="1">$F$43</f>
        <v>0</v>
      </c>
      <c r="E15" s="97">
        <f ca="1">$R$43</f>
        <v>0</v>
      </c>
      <c r="F15" s="91">
        <f ca="1">$AB$43</f>
        <v>0</v>
      </c>
      <c r="G15" s="91">
        <f ca="1">$W$43</f>
        <v>0</v>
      </c>
      <c r="H15" s="98">
        <f ca="1">SUM($E$15:$G$15)</f>
        <v>0</v>
      </c>
      <c r="I15" s="80"/>
      <c r="J15"/>
      <c r="K15"/>
      <c r="L15"/>
      <c r="M15"/>
      <c r="N15"/>
      <c r="O15"/>
    </row>
    <row r="16" spans="1:15" ht="15.75" customHeight="1" x14ac:dyDescent="0.25">
      <c r="A16"/>
      <c r="B16" s="78"/>
      <c r="C16" s="125" t="s">
        <v>70</v>
      </c>
      <c r="D16" s="122">
        <f ca="1">$F$40</f>
        <v>0</v>
      </c>
      <c r="E16" s="95">
        <f ca="1">$R$40</f>
        <v>0</v>
      </c>
      <c r="F16" s="90">
        <f ca="1">$AB$40</f>
        <v>0</v>
      </c>
      <c r="G16" s="90">
        <f ca="1">$W$40</f>
        <v>0</v>
      </c>
      <c r="H16" s="96">
        <f ca="1">SUM($E$16:$G$16)</f>
        <v>0</v>
      </c>
      <c r="I16" s="80"/>
      <c r="J16"/>
      <c r="K16"/>
      <c r="L16"/>
      <c r="M16"/>
      <c r="N16"/>
      <c r="O16"/>
    </row>
    <row r="17" spans="1:29" ht="15.75" customHeight="1" thickBot="1" x14ac:dyDescent="0.3">
      <c r="A17"/>
      <c r="B17" s="78"/>
      <c r="C17" s="128" t="s">
        <v>79</v>
      </c>
      <c r="D17" s="124">
        <f ca="1">SUM($F$55,$F$58)</f>
        <v>0</v>
      </c>
      <c r="E17" s="99">
        <f ca="1">SUM($R$55,$R$58)</f>
        <v>0</v>
      </c>
      <c r="F17" s="100">
        <f ca="1">SUM($AB$55,$AB$58)</f>
        <v>0</v>
      </c>
      <c r="G17" s="100">
        <f ca="1">SUM($W$55,$W$58)</f>
        <v>0</v>
      </c>
      <c r="H17" s="101">
        <f ca="1">SUM($E$17:$G$17)</f>
        <v>0</v>
      </c>
      <c r="I17" s="80"/>
      <c r="J17"/>
      <c r="K17"/>
      <c r="L17"/>
      <c r="M17"/>
      <c r="N17"/>
      <c r="O17"/>
    </row>
    <row r="18" spans="1:29" ht="15" customHeight="1" thickBot="1" x14ac:dyDescent="0.3">
      <c r="A18"/>
      <c r="B18" s="83"/>
      <c r="C18" s="84"/>
      <c r="D18" s="84"/>
      <c r="E18" s="84"/>
      <c r="F18" s="84"/>
      <c r="G18" s="84"/>
      <c r="H18" s="84"/>
      <c r="I18" s="85"/>
      <c r="J18"/>
      <c r="K18"/>
      <c r="L18"/>
      <c r="M18"/>
      <c r="N18"/>
      <c r="O18"/>
    </row>
    <row r="22" spans="1:29" ht="13.5" thickBot="1" x14ac:dyDescent="0.25"/>
    <row r="23" spans="1:29" x14ac:dyDescent="0.2">
      <c r="B23" s="67"/>
      <c r="C23" s="68"/>
      <c r="D23" s="68"/>
      <c r="E23" s="68"/>
      <c r="F23" s="68"/>
      <c r="G23" s="68"/>
      <c r="H23" s="68"/>
      <c r="I23" s="68"/>
      <c r="J23" s="68"/>
      <c r="K23" s="68"/>
      <c r="L23" s="69"/>
      <c r="N23" s="67"/>
      <c r="O23" s="68"/>
      <c r="P23" s="68"/>
      <c r="Q23" s="68"/>
      <c r="R23" s="68"/>
      <c r="S23" s="68"/>
      <c r="T23" s="68"/>
      <c r="U23" s="68"/>
      <c r="V23" s="68"/>
      <c r="W23" s="68"/>
      <c r="X23" s="68"/>
      <c r="Y23" s="68"/>
      <c r="Z23" s="68"/>
      <c r="AA23" s="68"/>
      <c r="AB23" s="68"/>
      <c r="AC23" s="69"/>
    </row>
    <row r="24" spans="1:29" ht="30.75" customHeight="1" x14ac:dyDescent="0.2">
      <c r="B24" s="27"/>
      <c r="D24" s="182" t="s">
        <v>53</v>
      </c>
      <c r="E24" s="182"/>
      <c r="F24" s="182"/>
      <c r="G24" s="182"/>
      <c r="H24" s="182"/>
      <c r="I24" s="182"/>
      <c r="L24" s="28"/>
      <c r="N24" s="27"/>
      <c r="R24" s="182" t="s">
        <v>52</v>
      </c>
      <c r="S24" s="182"/>
      <c r="T24" s="182"/>
      <c r="U24" s="182"/>
      <c r="V24" s="182"/>
      <c r="W24" s="182"/>
      <c r="X24" s="182"/>
      <c r="AC24" s="28"/>
    </row>
    <row r="25" spans="1:29" s="70" customFormat="1" ht="3" customHeight="1" x14ac:dyDescent="0.2">
      <c r="B25" s="27"/>
      <c r="C25" s="24"/>
      <c r="D25" s="32"/>
      <c r="E25" s="32"/>
      <c r="F25" s="32"/>
      <c r="G25" s="32"/>
      <c r="H25" s="32"/>
      <c r="I25" s="32"/>
      <c r="J25" s="24"/>
      <c r="K25" s="24"/>
      <c r="L25" s="28"/>
      <c r="N25" s="27"/>
      <c r="O25" s="24"/>
      <c r="P25" s="24"/>
      <c r="Q25" s="24"/>
      <c r="S25" s="32"/>
      <c r="T25" s="32"/>
      <c r="U25" s="32"/>
      <c r="V25" s="32"/>
      <c r="W25" s="32"/>
      <c r="X25" s="32"/>
      <c r="Y25" s="24"/>
      <c r="Z25" s="24"/>
      <c r="AA25" s="24"/>
      <c r="AB25" s="24"/>
      <c r="AC25" s="28"/>
    </row>
    <row r="26" spans="1:29" ht="17.100000000000001" customHeight="1" x14ac:dyDescent="0.2">
      <c r="B26" s="27"/>
      <c r="D26" s="167" t="s">
        <v>5</v>
      </c>
      <c r="E26" s="167"/>
      <c r="F26" s="167"/>
      <c r="G26" s="167"/>
      <c r="H26" s="168" t="s">
        <v>6</v>
      </c>
      <c r="I26" s="168"/>
      <c r="L26" s="28"/>
      <c r="N26" s="27"/>
      <c r="R26" s="167" t="s">
        <v>5</v>
      </c>
      <c r="S26" s="167"/>
      <c r="T26" s="167"/>
      <c r="U26" s="168" t="s">
        <v>51</v>
      </c>
      <c r="V26" s="168"/>
      <c r="W26" s="168"/>
      <c r="X26" s="168"/>
      <c r="AC26" s="28"/>
    </row>
    <row r="27" spans="1:29" ht="17.100000000000001" customHeight="1" x14ac:dyDescent="0.2">
      <c r="B27" s="27"/>
      <c r="D27" s="167" t="s">
        <v>7</v>
      </c>
      <c r="E27" s="167"/>
      <c r="F27" s="167"/>
      <c r="G27" s="167"/>
      <c r="H27" s="168" t="s">
        <v>8</v>
      </c>
      <c r="I27" s="168"/>
      <c r="L27" s="28"/>
      <c r="N27" s="27"/>
      <c r="R27" s="167" t="s">
        <v>7</v>
      </c>
      <c r="S27" s="167"/>
      <c r="T27" s="167"/>
      <c r="U27" s="168" t="s">
        <v>8</v>
      </c>
      <c r="V27" s="168"/>
      <c r="W27" s="168"/>
      <c r="X27" s="168"/>
      <c r="AC27" s="28"/>
    </row>
    <row r="28" spans="1:29" ht="17.100000000000001" customHeight="1" x14ac:dyDescent="0.2">
      <c r="B28" s="27"/>
      <c r="D28" s="167" t="s">
        <v>9</v>
      </c>
      <c r="E28" s="167"/>
      <c r="F28" s="167"/>
      <c r="G28" s="167"/>
      <c r="H28" s="168" t="s">
        <v>10</v>
      </c>
      <c r="I28" s="168"/>
      <c r="L28" s="28"/>
      <c r="N28" s="27"/>
      <c r="R28" s="167" t="s">
        <v>9</v>
      </c>
      <c r="S28" s="167"/>
      <c r="T28" s="167"/>
      <c r="U28" s="168" t="s">
        <v>38</v>
      </c>
      <c r="V28" s="168"/>
      <c r="W28" s="168"/>
      <c r="X28" s="168"/>
      <c r="AC28" s="28"/>
    </row>
    <row r="29" spans="1:29" ht="17.100000000000001" customHeight="1" x14ac:dyDescent="0.2">
      <c r="B29" s="27"/>
      <c r="D29" s="167" t="s">
        <v>75</v>
      </c>
      <c r="E29" s="167"/>
      <c r="F29" s="167"/>
      <c r="G29" s="167"/>
      <c r="H29" s="168" t="s">
        <v>76</v>
      </c>
      <c r="I29" s="168"/>
      <c r="L29" s="28"/>
      <c r="N29" s="27"/>
      <c r="R29" s="167" t="s">
        <v>75</v>
      </c>
      <c r="S29" s="167"/>
      <c r="T29" s="167"/>
      <c r="U29" s="168" t="s">
        <v>77</v>
      </c>
      <c r="V29" s="168"/>
      <c r="W29" s="168"/>
      <c r="X29" s="168"/>
      <c r="AC29" s="28"/>
    </row>
    <row r="30" spans="1:29" ht="17.100000000000001" customHeight="1" x14ac:dyDescent="0.2">
      <c r="B30" s="27"/>
      <c r="D30" s="167" t="s">
        <v>11</v>
      </c>
      <c r="E30" s="167"/>
      <c r="F30" s="167"/>
      <c r="G30" s="167"/>
      <c r="H30" s="168" t="s">
        <v>12</v>
      </c>
      <c r="I30" s="168"/>
      <c r="L30" s="28"/>
      <c r="N30" s="27"/>
      <c r="R30" s="167" t="s">
        <v>11</v>
      </c>
      <c r="S30" s="167"/>
      <c r="T30" s="167"/>
      <c r="U30" s="168" t="s">
        <v>40</v>
      </c>
      <c r="V30" s="168"/>
      <c r="W30" s="168"/>
      <c r="X30" s="168"/>
      <c r="AC30" s="28"/>
    </row>
    <row r="31" spans="1:29" ht="17.100000000000001" customHeight="1" x14ac:dyDescent="0.2">
      <c r="B31" s="27"/>
      <c r="D31" s="167" t="s">
        <v>13</v>
      </c>
      <c r="E31" s="167"/>
      <c r="F31" s="167"/>
      <c r="G31" s="167"/>
      <c r="H31" s="168" t="s">
        <v>14</v>
      </c>
      <c r="I31" s="168"/>
      <c r="L31" s="28"/>
      <c r="N31" s="27"/>
      <c r="R31" s="167" t="s">
        <v>13</v>
      </c>
      <c r="S31" s="167"/>
      <c r="T31" s="167"/>
      <c r="U31" s="168" t="s">
        <v>15</v>
      </c>
      <c r="V31" s="168"/>
      <c r="W31" s="168"/>
      <c r="X31" s="168"/>
      <c r="AC31" s="28"/>
    </row>
    <row r="32" spans="1:29" ht="17.100000000000001" customHeight="1" x14ac:dyDescent="0.2">
      <c r="B32" s="27"/>
      <c r="D32" s="167" t="s">
        <v>16</v>
      </c>
      <c r="E32" s="167"/>
      <c r="F32" s="167"/>
      <c r="G32" s="167"/>
      <c r="H32" s="168" t="s">
        <v>17</v>
      </c>
      <c r="I32" s="168"/>
      <c r="L32" s="28"/>
      <c r="N32" s="27"/>
      <c r="R32" s="167" t="s">
        <v>50</v>
      </c>
      <c r="S32" s="167"/>
      <c r="T32" s="167"/>
      <c r="U32" s="168" t="s">
        <v>49</v>
      </c>
      <c r="V32" s="168"/>
      <c r="W32" s="168"/>
      <c r="X32" s="168"/>
      <c r="AC32" s="28"/>
    </row>
    <row r="33" spans="2:29" ht="17.100000000000001" customHeight="1" x14ac:dyDescent="0.2">
      <c r="B33" s="27"/>
      <c r="D33" s="167" t="s">
        <v>48</v>
      </c>
      <c r="E33" s="167"/>
      <c r="F33" s="167"/>
      <c r="G33" s="167"/>
      <c r="H33" s="168" t="s">
        <v>47</v>
      </c>
      <c r="I33" s="168"/>
      <c r="L33" s="28"/>
      <c r="N33" s="27"/>
      <c r="R33" s="65"/>
      <c r="S33" s="65"/>
      <c r="T33" s="65"/>
      <c r="U33" s="66"/>
      <c r="V33" s="66"/>
      <c r="W33" s="66"/>
      <c r="X33" s="66"/>
      <c r="AC33" s="28"/>
    </row>
    <row r="34" spans="2:29" ht="17.100000000000001" customHeight="1" x14ac:dyDescent="0.2">
      <c r="B34" s="27"/>
      <c r="D34" s="167" t="s">
        <v>46</v>
      </c>
      <c r="E34" s="167"/>
      <c r="F34" s="167"/>
      <c r="G34" s="167"/>
      <c r="H34" s="168" t="s">
        <v>45</v>
      </c>
      <c r="I34" s="168"/>
      <c r="L34" s="28"/>
      <c r="N34" s="27"/>
      <c r="R34" s="65"/>
      <c r="S34" s="65"/>
      <c r="T34" s="65"/>
      <c r="U34" s="66"/>
      <c r="V34" s="66"/>
      <c r="W34" s="66"/>
      <c r="X34" s="66"/>
      <c r="AC34" s="28"/>
    </row>
    <row r="35" spans="2:29" ht="17.100000000000001" customHeight="1" x14ac:dyDescent="0.2">
      <c r="B35" s="27"/>
      <c r="D35" s="169" t="s">
        <v>18</v>
      </c>
      <c r="E35" s="169"/>
      <c r="F35" s="169"/>
      <c r="G35" s="169"/>
      <c r="H35" s="170" t="e" cm="1">
        <f t="array" aca="1" ref="H35" ca="1">MAX((INDIRECT("'"&amp;$H$26&amp;"'!"&amp;$H$27&amp;":"&amp;$H$27)&lt;&gt;"")*(ROW(INDIRECT("'"&amp;$H$26&amp;"'!"&amp;$H$27&amp;":"&amp;$H$27))))</f>
        <v>#REF!</v>
      </c>
      <c r="I35" s="170"/>
      <c r="L35" s="28"/>
      <c r="N35" s="27"/>
      <c r="R35" s="169" t="s">
        <v>18</v>
      </c>
      <c r="S35" s="169"/>
      <c r="T35" s="169"/>
      <c r="U35" s="170" t="e" cm="1">
        <f t="array" aca="1" ref="U35" ca="1">MAX((INDIRECT("'"&amp;$U$26&amp;"'!"&amp;$U$27&amp;":"&amp;$U$27)&lt;&gt;"")*(ROW(INDIRECT("'"&amp;$U$26&amp;"'!"&amp;$U$27&amp;":"&amp;$U$27))))</f>
        <v>#REF!</v>
      </c>
      <c r="V35" s="170"/>
      <c r="W35" s="170"/>
      <c r="X35" s="170"/>
      <c r="AC35" s="28"/>
    </row>
    <row r="36" spans="2:29" x14ac:dyDescent="0.2">
      <c r="B36" s="27"/>
      <c r="L36" s="28"/>
      <c r="N36" s="27"/>
      <c r="AC36" s="28"/>
    </row>
    <row r="37" spans="2:29" s="30" customFormat="1" ht="22.35" customHeight="1" x14ac:dyDescent="0.25">
      <c r="B37" s="29"/>
      <c r="C37" s="172" t="s">
        <v>0</v>
      </c>
      <c r="D37" s="172"/>
      <c r="E37" s="172"/>
      <c r="F37" s="172"/>
      <c r="H37" s="171" t="s">
        <v>2</v>
      </c>
      <c r="I37" s="171"/>
      <c r="J37" s="171"/>
      <c r="K37" s="171"/>
      <c r="L37" s="31"/>
      <c r="N37" s="29"/>
      <c r="O37" s="174" t="s">
        <v>1</v>
      </c>
      <c r="P37" s="174"/>
      <c r="Q37" s="174"/>
      <c r="R37" s="174"/>
      <c r="T37" s="175" t="s">
        <v>3</v>
      </c>
      <c r="U37" s="175"/>
      <c r="V37" s="175"/>
      <c r="W37" s="175"/>
      <c r="Y37" s="173" t="s">
        <v>4</v>
      </c>
      <c r="Z37" s="173"/>
      <c r="AA37" s="173"/>
      <c r="AB37" s="173"/>
      <c r="AC37" s="31"/>
    </row>
    <row r="38" spans="2:29" ht="3" customHeight="1" x14ac:dyDescent="0.2">
      <c r="B38" s="27"/>
      <c r="L38" s="28"/>
      <c r="N38" s="27"/>
      <c r="AC38" s="28"/>
    </row>
    <row r="39" spans="2:29" s="30" customFormat="1" ht="24.95" customHeight="1" x14ac:dyDescent="0.25">
      <c r="B39" s="29"/>
      <c r="C39" s="60"/>
      <c r="D39" s="60" t="s">
        <v>19</v>
      </c>
      <c r="E39" s="60" t="s">
        <v>20</v>
      </c>
      <c r="F39" s="60" t="s">
        <v>21</v>
      </c>
      <c r="H39" s="60"/>
      <c r="I39" s="60" t="s">
        <v>19</v>
      </c>
      <c r="J39" s="60" t="s">
        <v>20</v>
      </c>
      <c r="K39" s="60" t="s">
        <v>21</v>
      </c>
      <c r="L39" s="31"/>
      <c r="N39" s="29"/>
      <c r="O39" s="39"/>
      <c r="P39" s="61" t="s">
        <v>19</v>
      </c>
      <c r="Q39" s="61" t="s">
        <v>20</v>
      </c>
      <c r="R39" s="39" t="s">
        <v>21</v>
      </c>
      <c r="T39" s="39"/>
      <c r="U39" s="61" t="s">
        <v>19</v>
      </c>
      <c r="V39" s="61" t="s">
        <v>20</v>
      </c>
      <c r="W39" s="39" t="s">
        <v>21</v>
      </c>
      <c r="Y39" s="39"/>
      <c r="Z39" s="61" t="s">
        <v>19</v>
      </c>
      <c r="AA39" s="61" t="s">
        <v>20</v>
      </c>
      <c r="AB39" s="39" t="s">
        <v>21</v>
      </c>
      <c r="AC39" s="31"/>
    </row>
    <row r="40" spans="2:29" ht="15" customHeight="1" x14ac:dyDescent="0.2">
      <c r="B40" s="27"/>
      <c r="C40" s="41" t="s">
        <v>73</v>
      </c>
      <c r="D40" s="62" cm="1">
        <f t="array" aca="1" ref="D40:D61" ca="1">_xlfn.LET(
_xlpm.clientIds, INDIRECT("'"&amp;$H$26&amp;"'!"&amp;$H$27&amp;"2:"&amp;$H$27&amp;$H$35),
_xlpm.hhType, INDIRECT("'"&amp;$H$26&amp;"'!"&amp;$H$28&amp;"2:"&amp;$H$28&amp;$H$35),
_xlpm.hoh, INDIRECT("'"&amp;$H$26&amp;"'!"&amp;$H$29&amp;"2:"&amp;$H$29&amp;$H$35),
_xlpm.chronic, INDIRECT("'"&amp;$H$26&amp;"'!"&amp;$H$30&amp;"2:"&amp;$H$30&amp;$H$35),
_xlpm.vet, INDIRECT("'"&amp;$H$26&amp;"'!"&amp;$H$31&amp;"2:"&amp;$H$31&amp;$H$35),
_xlfn.VSTACK(
SUM(IF(IFERROR(_xlfn.UNIQUE(_xlfn._xlws.FILTER(_xlpm.clientIds, (_xlpm.chronic="Chronic") * (_xlpm.hhType="Families"))), "")&lt;&gt;"",1,0)),
SUM(IF(IFERROR(_xlfn.UNIQUE(_xlfn._xlws.FILTER(_xlpm.clientIds, (_xlpm.chronic="Chronic") * (_xlpm.hhType="Families") * (_xlpm.vet&lt;&gt;"Yes (HUD)"))), "")&lt;&gt;"",1,0)),
SUM(IF(IFERROR(_xlfn.UNIQUE(_xlfn._xlws.FILTER(_xlpm.clientIds, (_xlpm.chronic="Chronic") * (_xlpm.hhType="Families") * (_xlpm.vet="Yes (HUD)"))), "")&lt;&gt;"",1,0)),
SUM(IF(IFERROR(_xlfn.UNIQUE(_xlfn._xlws.FILTER(_xlpm.clientIds, (_xlpm.chronic="Chronic") * (_xlpm.hhType="Families") * (_xlpm.hoh="Self (head of household)"))), "")&lt;&gt;"",1,0)),
SUM(IF(IFERROR(_xlfn.UNIQUE(_xlfn._xlws.FILTER(_xlpm.clientIds, (_xlpm.chronic="Chronic") * (_xlpm.hhType="Families") * (_xlpm.vet&lt;&gt;"Yes (HUD)") * (_xlpm.hoh="Self (head of household)"))), "")&lt;&gt;"",1,0)),
SUM(IF(IFERROR(_xlfn.UNIQUE(_xlfn._xlws.FILTER(_xlpm.clientIds, (_xlpm.chronic="Chronic") * (_xlpm.hhType="Families") * (_xlpm.vet="Yes (HUD)") * (_xlpm.hoh="Self (head of household)"))), "")&lt;&gt;"",1,0)),
SUM(IF(IFERROR(_xlfn.UNIQUE(_xlfn._xlws.FILTER(_xlpm.clientIds, (_xlpm.chronic="Chronic") * (_xlpm.hhType="No HoH or DOB Missing"))), "")&lt;&gt;"",1,0)),
SUM(IF(IFERROR(_xlfn.UNIQUE(_xlfn._xlws.FILTER(_xlpm.clientIds, (_xlpm.chronic="Chronic") * (_xlpm.hhType="No HoH or DOB Missing") * (_xlpm.vet&lt;&gt;"Yes (HUD)"))), "")&lt;&gt;"",1,0)),
SUM(IF(IFERROR(_xlfn.UNIQUE(_xlfn._xlws.FILTER(_xlpm.clientIds, (_xlpm.chronic="Chronic") * (_xlpm.hhType="No HoH or DOB Missing") * (_xlpm.vet="Yes (HUD)"))), "")&lt;&gt;"",1,0)),
SUM(IF(IFERROR(_xlfn.UNIQUE(_xlfn._xlws.FILTER(_xlpm.clientIds, (_xlpm.chronic="Chronic") * (_xlpm.hhType="Other Household Type"))), "")&lt;&gt;"",1,0)),
SUM(IF(IFERROR(_xlfn.UNIQUE(_xlfn._xlws.FILTER(_xlpm.clientIds, (_xlpm.chronic="Chronic") * (_xlpm.hhType="Other Household Type") * (_xlpm.vet&lt;&gt;"Yes (HUD)"))), "")&lt;&gt;"",1,0)),
SUM(IF(IFERROR(_xlfn.UNIQUE(_xlfn._xlws.FILTER(_xlpm.clientIds, (_xlpm.chronic="Chronic") * (_xlpm.hhType="Other Household Type") * (_xlpm.vet="Yes (HUD)"))), "")&lt;&gt;"",1,0)),
SUM(IF(IFERROR(_xlfn.UNIQUE(_xlfn._xlws.FILTER(_xlpm.clientIds, (_xlpm.chronic="Chronic") * (_xlpm.hhType="Single Adults"))), "")&lt;&gt;"",1,0)),
SUM(IF(IFERROR(_xlfn.UNIQUE(_xlfn._xlws.FILTER(_xlpm.clientIds, (_xlpm.chronic="Chronic") * (_xlpm.hhType="Single Adults") * (_xlpm.vet&lt;&gt;"Yes (HUD)"))), "")&lt;&gt;"",1,0)),
SUM(IF(IFERROR(_xlfn.UNIQUE(_xlfn._xlws.FILTER(_xlpm.clientIds, (_xlpm.chronic="Chronic") * (_xlpm.hhType="Single Adults") * (_xlpm.vet="Yes (HUD)"))), "")&lt;&gt;"",1,0)),
SUM(IF(IFERROR(_xlfn.UNIQUE(_xlfn._xlws.FILTER(_xlpm.clientIds, (_xlpm.chronic="Chronic") * (_xlpm.hhType="Unaccompanied Minor"))), "")&lt;&gt;"",1,0)),
SUM(IF(IFERROR(_xlfn.UNIQUE(_xlfn._xlws.FILTER(_xlpm.clientIds, (_xlpm.chronic="Chronic") * (_xlpm.hhType="Unaccompanied Minor") * (_xlpm.vet&lt;&gt;"Yes (HUD)"))), "")&lt;&gt;"",1,0)),
SUM(IF(IFERROR(_xlfn.UNIQUE(_xlfn._xlws.FILTER(_xlpm.clientIds, (_xlpm.chronic="Chronic") * (_xlpm.hhType="Unaccompanied Minor") * (_xlpm.vet="Yes (HUD)"))), "")&lt;&gt;"",1,0)),
SUM(IF(IFERROR(_xlfn.UNIQUE(_xlfn._xlws.FILTER(_xlpm.clientIds, (_xlpm.chronic="Chronic") * (_xlpm.hhType="Unaccompanied Youth"))), "")&lt;&gt;"",1,0)),
SUM(IF(IFERROR(_xlfn.UNIQUE(_xlfn._xlws.FILTER(_xlpm.clientIds, (_xlpm.chronic="Chronic") * (_xlpm.hhType="Unaccompanied Youth") * (_xlpm.vet&lt;&gt;"Yes (HUD)"))), "")&lt;&gt;"",1,0)),
SUM(IF(IFERROR(_xlfn.UNIQUE(_xlfn._xlws.FILTER(_xlpm.clientIds, (_xlpm.chronic="Chronic") * (_xlpm.hhType="Unaccompanied Youth") * (_xlpm.vet="Yes (HUD)"))), "")&lt;&gt;"",1,0)),
SUM(IF(IFERROR(_xlfn.UNIQUE(_xlfn._xlws.FILTER(_xlpm.clientIds, (_xlpm.chronic="Chronic"))), "")&lt;&gt;"",1,0))
))</f>
        <v>0</v>
      </c>
      <c r="E40" s="62" cm="1">
        <f t="array" aca="1" ref="E40:E61" ca="1">_xlfn.LET(
_xlpm.clientIds, INDIRECT("'"&amp;$H$26&amp;"'!"&amp;$H$27&amp;"2:"&amp;$H$27&amp;$H$35),
_xlpm.hhType, INDIRECT("'"&amp;$H$26&amp;"'!"&amp;$H$28&amp;"2:"&amp;$H$28&amp;$H$35),
_xlpm.hoh, INDIRECT("'"&amp;$H$26&amp;"'!"&amp;$H$29&amp;"2:"&amp;$H$29&amp;$H$35),
_xlpm.chronic, INDIRECT("'"&amp;$H$26&amp;"'!"&amp;$H$30&amp;"2:"&amp;$H$30&amp;$H$35),
_xlpm.vet, INDIRECT("'"&amp;$H$26&amp;"'!"&amp;$H$31&amp;"2:"&amp;$H$31&amp;$H$35),
_xlfn.VSTACK(
SUM(IF(IFERROR(_xlfn.UNIQUE(_xlfn._xlws.FILTER(_xlpm.clientIds, (_xlpm.chronic&lt;&gt;"Chronic") * (_xlpm.hhType="Families"))), "")&lt;&gt;"",1,0)),
SUM(IF(IFERROR(_xlfn.UNIQUE(_xlfn._xlws.FILTER(_xlpm.clientIds, (_xlpm.chronic&lt;&gt;"Chronic") * (_xlpm.hhType="Families") * (_xlpm.vet&lt;&gt;"Yes (HUD)"))), "")&lt;&gt;"",1,0)),
SUM(IF(IFERROR(_xlfn.UNIQUE(_xlfn._xlws.FILTER(_xlpm.clientIds, (_xlpm.chronic&lt;&gt;"Chronic") * (_xlpm.hhType="Families") * (_xlpm.vet="Yes (HUD)"))), "")&lt;&gt;"",1,0)),
SUM(IF(IFERROR(_xlfn.UNIQUE(_xlfn._xlws.FILTER(_xlpm.clientIds, (_xlpm.chronic&lt;&gt;"Chronic") * (_xlpm.hhType="Families") * (_xlpm.hoh="Self (head of household)"))), "")&lt;&gt;"",1,0)),
SUM(IF(IFERROR(_xlfn.UNIQUE(_xlfn._xlws.FILTER(_xlpm.clientIds, (_xlpm.chronic&lt;&gt;"Chronic") * (_xlpm.hhType="Families") * (_xlpm.vet&lt;&gt;"Yes (HUD)") * (_xlpm.hoh="Self (head of household)"))), "")&lt;&gt;"",1,0)),
SUM(IF(IFERROR(_xlfn.UNIQUE(_xlfn._xlws.FILTER(_xlpm.clientIds, (_xlpm.chronic&lt;&gt;"Chronic") * (_xlpm.hhType="Families") * (_xlpm.vet="Yes (HUD)") * (_xlpm.hoh="Self (head of household)"))), "")&lt;&gt;"",1,0)),
SUM(IF(IFERROR(_xlfn.UNIQUE(_xlfn._xlws.FILTER(_xlpm.clientIds, (_xlpm.chronic&lt;&gt;"Chronic") * (_xlpm.hhType="No HoH or DOB Missing"))), "")&lt;&gt;"",1,0)),
SUM(IF(IFERROR(_xlfn.UNIQUE(_xlfn._xlws.FILTER(_xlpm.clientIds, (_xlpm.chronic&lt;&gt;"Chronic") * (_xlpm.hhType="No HoH or DOB Missing") * (_xlpm.vet&lt;&gt;"Yes (HUD)"))), "")&lt;&gt;"",1,0)),
SUM(IF(IFERROR(_xlfn.UNIQUE(_xlfn._xlws.FILTER(_xlpm.clientIds, (_xlpm.chronic&lt;&gt;"Chronic") * (_xlpm.hhType="No HoH or DOB Missing") * (_xlpm.vet="Yes (HUD)"))), "")&lt;&gt;"",1,0)),
SUM(IF(IFERROR(_xlfn.UNIQUE(_xlfn._xlws.FILTER(_xlpm.clientIds, (_xlpm.chronic&lt;&gt;"Chronic") * (_xlpm.hhType="Other Household Type"))), "")&lt;&gt;"",1,0)),
SUM(IF(IFERROR(_xlfn.UNIQUE(_xlfn._xlws.FILTER(_xlpm.clientIds, (_xlpm.chronic&lt;&gt;"Chronic") * (_xlpm.hhType="Other Household Type") * (_xlpm.vet&lt;&gt;"Yes (HUD)"))), "")&lt;&gt;"",1,0)),
SUM(IF(IFERROR(_xlfn.UNIQUE(_xlfn._xlws.FILTER(_xlpm.clientIds, (_xlpm.chronic&lt;&gt;"Chronic") * (_xlpm.hhType="Other Household Type") * (_xlpm.vet="Yes (HUD)"))), "")&lt;&gt;"",1,0)),
SUM(IF(IFERROR(_xlfn.UNIQUE(_xlfn._xlws.FILTER(_xlpm.clientIds, (_xlpm.chronic&lt;&gt;"Chronic") * (_xlpm.hhType="Single Adults"))), "")&lt;&gt;"",1,0)),
SUM(IF(IFERROR(_xlfn.UNIQUE(_xlfn._xlws.FILTER(_xlpm.clientIds, (_xlpm.chronic&lt;&gt;"Chronic") * (_xlpm.hhType="Single Adults") * (_xlpm.vet&lt;&gt;"Yes (HUD)"))), "")&lt;&gt;"",1,0)),
SUM(IF(IFERROR(_xlfn.UNIQUE(_xlfn._xlws.FILTER(_xlpm.clientIds, (_xlpm.chronic&lt;&gt;"Chronic") * (_xlpm.hhType="Single Adults") * (_xlpm.vet="Yes (HUD)"))), "")&lt;&gt;"",1,0)),
SUM(IF(IFERROR(_xlfn.UNIQUE(_xlfn._xlws.FILTER(_xlpm.clientIds, (_xlpm.chronic&lt;&gt;"Chronic") * (_xlpm.hhType="Unaccompanied Minor"))), "")&lt;&gt;"",1,0)),
SUM(IF(IFERROR(_xlfn.UNIQUE(_xlfn._xlws.FILTER(_xlpm.clientIds, (_xlpm.chronic&lt;&gt;"Chronic") * (_xlpm.hhType="Unaccompanied Minor") * (_xlpm.vet&lt;&gt;"Yes (HUD)"))), "")&lt;&gt;"",1,0)),
SUM(IF(IFERROR(_xlfn.UNIQUE(_xlfn._xlws.FILTER(_xlpm.clientIds, (_xlpm.chronic&lt;&gt;"Chronic") * (_xlpm.hhType="Unaccompanied Minor") * (_xlpm.vet="Yes (HUD)"))), "")&lt;&gt;"",1,0)),
SUM(IF(IFERROR(_xlfn.UNIQUE(_xlfn._xlws.FILTER(_xlpm.clientIds, (_xlpm.chronic&lt;&gt;"Chronic") * (_xlpm.hhType="Unaccompanied Youth"))), "")&lt;&gt;"",1,0)),
SUM(IF(IFERROR(_xlfn.UNIQUE(_xlfn._xlws.FILTER(_xlpm.clientIds, (_xlpm.chronic&lt;&gt;"Chronic") * (_xlpm.hhType="Unaccompanied Youth") * (_xlpm.vet&lt;&gt;"Yes (HUD)"))), "")&lt;&gt;"",1,0)),
SUM(IF(IFERROR(_xlfn.UNIQUE(_xlfn._xlws.FILTER(_xlpm.clientIds, (_xlpm.chronic&lt;&gt;"Chronic") * (_xlpm.hhType="Unaccompanied Youth") * (_xlpm.vet="Yes (HUD)"))), "")&lt;&gt;"",1,0)),
SUM(IF(IFERROR(_xlfn.UNIQUE(_xlfn._xlws.FILTER(_xlpm.clientIds, (_xlpm.chronic&lt;&gt;"Chronic"))), "")&lt;&gt;"",1,0))
))</f>
        <v>0</v>
      </c>
      <c r="F40" s="62" cm="1">
        <f t="array" aca="1" ref="F40:F61" ca="1">_xlfn.LET(
_xlpm.clientIds, INDIRECT("'"&amp;$H$26&amp;"'!"&amp;$H$27&amp;"2:"&amp;$H$27&amp;$H$35),
_xlpm.hhType, INDIRECT("'"&amp;$H$26&amp;"'!"&amp;$H$28&amp;"2:"&amp;$H$28&amp;$H$35),
_xlpm.hoh, INDIRECT("'"&amp;$H$26&amp;"'!"&amp;$H$29&amp;"2:"&amp;$H$29&amp;$H$35),
_xlpm.chronic, INDIRECT("'"&amp;$H$26&amp;"'!"&amp;$H$30&amp;"2:"&amp;$H$30&amp;$H$35),
_xlpm.vet, INDIRECT("'"&amp;$H$26&amp;"'!"&amp;$H$31&amp;"2:"&amp;$H$31&amp;$H$35),
_xlfn.VSTACK(
SUM(IF(IFERROR(_xlfn.UNIQUE(_xlfn._xlws.FILTER(_xlpm.clientIds,(_xlpm.hhType="Families"))), "")&lt;&gt;"",1,0)),
SUM(IF(IFERROR(_xlfn.UNIQUE(_xlfn._xlws.FILTER(_xlpm.clientIds,(_xlpm.hhType="Families") * (_xlpm.vet&lt;&gt;"Yes (HUD)"))), "")&lt;&gt;"",1,0)),
SUM(IF(IFERROR(_xlfn.UNIQUE(_xlfn._xlws.FILTER(_xlpm.clientIds,(_xlpm.hhType="Families") * (_xlpm.vet="Yes (HUD)"))), "")&lt;&gt;"",1,0)),
SUM(IF(IFERROR(_xlfn.UNIQUE(_xlfn._xlws.FILTER(_xlpm.clientIds,(_xlpm.hhType="Families") * (_xlpm.hoh="Self (head of household)"))), "")&lt;&gt;"",1,0)),
SUM(IF(IFERROR(_xlfn.UNIQUE(_xlfn._xlws.FILTER(_xlpm.clientIds,(_xlpm.hhType="Families") * (_xlpm.vet&lt;&gt;"Yes (HUD)") * (_xlpm.hoh="Self (head of household)"))), "")&lt;&gt;"",1,0)),
SUM(IF(IFERROR(_xlfn.UNIQUE(_xlfn._xlws.FILTER(_xlpm.clientIds,(_xlpm.hhType="Families") * (_xlpm.vet="Yes (HUD)") * (_xlpm.hoh="Self (head of household)"))), "")&lt;&gt;"",1,0)),
SUM(IF(IFERROR(_xlfn.UNIQUE(_xlfn._xlws.FILTER(_xlpm.clientIds,(_xlpm.hhType="No HoH or DOB Missing"))), "")&lt;&gt;"",1,0)),
SUM(IF(IFERROR(_xlfn.UNIQUE(_xlfn._xlws.FILTER(_xlpm.clientIds,(_xlpm.hhType="No HoH or DOB Missing") * (_xlpm.vet&lt;&gt;"Yes (HUD)"))), "")&lt;&gt;"",1,0)),
SUM(IF(IFERROR(_xlfn.UNIQUE(_xlfn._xlws.FILTER(_xlpm.clientIds,(_xlpm.hhType="No HoH or DOB Missing") * (_xlpm.vet="Yes (HUD)"))), "")&lt;&gt;"",1,0)),
SUM(IF(IFERROR(_xlfn.UNIQUE(_xlfn._xlws.FILTER(_xlpm.clientIds,(_xlpm.hhType="Other Household Type"))), "")&lt;&gt;"",1,0)),
SUM(IF(IFERROR(_xlfn.UNIQUE(_xlfn._xlws.FILTER(_xlpm.clientIds,(_xlpm.hhType="Other Household Type") * (_xlpm.vet&lt;&gt;"Yes (HUD)"))), "")&lt;&gt;"",1,0)),
SUM(IF(IFERROR(_xlfn.UNIQUE(_xlfn._xlws.FILTER(_xlpm.clientIds,(_xlpm.hhType="Other Household Type") * (_xlpm.vet="Yes (HUD)"))), "")&lt;&gt;"",1,0)),
SUM(IF(IFERROR(_xlfn.UNIQUE(_xlfn._xlws.FILTER(_xlpm.clientIds,(_xlpm.hhType="Single Adults"))), "")&lt;&gt;"",1,0)),
SUM(IF(IFERROR(_xlfn.UNIQUE(_xlfn._xlws.FILTER(_xlpm.clientIds,(_xlpm.hhType="Single Adults") * (_xlpm.vet&lt;&gt;"Yes (HUD)"))), "")&lt;&gt;"",1,0)),
SUM(IF(IFERROR(_xlfn.UNIQUE(_xlfn._xlws.FILTER(_xlpm.clientIds,(_xlpm.hhType="Single Adults") * (_xlpm.vet="Yes (HUD)"))), "")&lt;&gt;"",1,0)),
SUM(IF(IFERROR(_xlfn.UNIQUE(_xlfn._xlws.FILTER(_xlpm.clientIds,(_xlpm.hhType="Unaccompanied Minor"))), "")&lt;&gt;"",1,0)),
SUM(IF(IFERROR(_xlfn.UNIQUE(_xlfn._xlws.FILTER(_xlpm.clientIds,(_xlpm.hhType="Unaccompanied Minor") * (_xlpm.vet&lt;&gt;"Yes (HUD)"))), "")&lt;&gt;"",1,0)),
SUM(IF(IFERROR(_xlfn.UNIQUE(_xlfn._xlws.FILTER(_xlpm.clientIds,(_xlpm.hhType="Unaccompanied Minor") * (_xlpm.vet="Yes (HUD)"))), "")&lt;&gt;"",1,0)),
SUM(IF(IFERROR(_xlfn.UNIQUE(_xlfn._xlws.FILTER(_xlpm.clientIds,(_xlpm.hhType="Unaccompanied Youth"))), "")&lt;&gt;"",1,0)),
SUM(IF(IFERROR(_xlfn.UNIQUE(_xlfn._xlws.FILTER(_xlpm.clientIds,(_xlpm.hhType="Unaccompanied Youth") * (_xlpm.vet&lt;&gt;"Yes (HUD)"))), "")&lt;&gt;"",1,0)),
SUM(IF(IFERROR(_xlfn.UNIQUE(_xlfn._xlws.FILTER(_xlpm.clientIds,(_xlpm.hhType="Unaccompanied Youth") * (_xlpm.vet="Yes (HUD)"))), "")&lt;&gt;"",1,0)),
SUM(IF(IFERROR(_xlfn.UNIQUE(_xlpm.clientIds), "")&lt;&gt;"",1,0))
))</f>
        <v>0</v>
      </c>
      <c r="H40" s="41" t="s">
        <v>73</v>
      </c>
      <c r="I40" s="62" cm="1">
        <f t="array" aca="1" ref="I40:I61" ca="1">_xlfn.LET(
_xlpm.clientIds, INDIRECT("'"&amp;$H$26&amp;"'!"&amp;$H$27&amp;"2:"&amp;$H$27&amp;$H$35),
_xlpm.hhType, INDIRECT("'"&amp;$H$26&amp;"'!"&amp;$H$28&amp;"2:"&amp;$H$28&amp;$H$35),
_xlpm.hoh, INDIRECT("'"&amp;$H$26&amp;"'!"&amp;$H$29&amp;"2:"&amp;$H$29&amp;$H$35),
_xlpm.chronic, INDIRECT("'"&amp;$H$26&amp;"'!"&amp;$H$30&amp;"2:"&amp;$H$30&amp;$H$35),
_xlpm.vet, INDIRECT("'"&amp;$H$26&amp;"'!"&amp;$H$31&amp;"2:"&amp;$H$31&amp;$H$35),
_xlpm.ageIn, INDIRECT("'"&amp;$H$26&amp;"'!"&amp;$H$32&amp;"2:"&amp;$H$32&amp;$H$35),
_xlpm.ageInDate, INDIRECT("'"&amp;$H$26&amp;"'!"&amp;$H$33&amp;"2:"&amp;$H$33&amp;$H$35),
_xlpm.reportDate, INDIRECT("'"&amp;$H$26&amp;"'!"&amp;$H$34&amp;"2:"&amp;$H$34&amp;$H$35),
_xlfn.VSTACK(
SUM(IF(IFERROR(_xlfn.UNIQUE(_xlfn._xlws.FILTER(_xlpm.clientIds, (_xlpm.chronic="Chronic") * (_xlpm.hhType="Families") * (_xlpm.ageIn="Yes") * (_xlpm.ageInDate &lt; _xlpm.reportDate))), "")&lt;&gt;"",1,0)),
SUM(IF(IFERROR(_xlfn.UNIQUE(_xlfn._xlws.FILTER(_xlpm.clientIds, (_xlpm.chronic="Chronic") * (_xlpm.hhType="Families") * (_xlpm.vet&lt;&gt;"Yes (HUD)") * (_xlpm.ageIn="Yes") * (_xlpm.ageInDate &lt; _xlpm.reportDate))), "")&lt;&gt;"",1,0)),
SUM(IF(IFERROR(_xlfn.UNIQUE(_xlfn._xlws.FILTER(_xlpm.clientIds, (_xlpm.chronic="Chronic") * (_xlpm.hhType="Families") * (_xlpm.vet="Yes (HUD)") * (_xlpm.ageIn="Yes") * (_xlpm.ageInDate &lt; _xlpm.reportDate))), "")&lt;&gt;"",1,0)),
SUM(IF(IFERROR(_xlfn.UNIQUE(_xlfn._xlws.FILTER(_xlpm.clientIds, (_xlpm.chronic="Chronic") * (_xlpm.hhType="Families") * (_xlpm.hoh="Self (head of household)") * (_xlpm.ageIn="Yes") * (_xlpm.ageInDate &lt; _xlpm.reportDate))), "")&lt;&gt;"",1,0)),
SUM(IF(IFERROR(_xlfn.UNIQUE(_xlfn._xlws.FILTER(_xlpm.clientIds, (_xlpm.chronic="Chronic") * (_xlpm.hhType="Families") * (_xlpm.vet&lt;&gt;"Yes (HUD)") * (_xlpm.hoh="Self (head of household)") * (_xlpm.ageIn="Yes") * (_xlpm.ageInDate &lt; _xlpm.reportDate))), "")&lt;&gt;"",1,0)),
SUM(IF(IFERROR(_xlfn.UNIQUE(_xlfn._xlws.FILTER(_xlpm.clientIds, (_xlpm.chronic="Chronic") * (_xlpm.hhType="Families") * (_xlpm.vet="Yes (HUD)") * (_xlpm.hoh="Self (head of household)") * (_xlpm.ageIn="Yes") * (_xlpm.ageInDate &lt; _xlpm.reportDate))), "")&lt;&gt;"",1,0)),
SUM(IF(IFERROR(_xlfn.UNIQUE(_xlfn._xlws.FILTER(_xlpm.clientIds, (_xlpm.chronic="Chronic") * (_xlpm.hhType="No HoH or DOB Missing") * (_xlpm.ageIn="Yes") * (_xlpm.ageInDate &lt; _xlpm.reportDate))), "")&lt;&gt;"",1,0)),
SUM(IF(IFERROR(_xlfn.UNIQUE(_xlfn._xlws.FILTER(_xlpm.clientIds, (_xlpm.chronic="Chronic") * (_xlpm.hhType="No HoH or DOB Missing") * (_xlpm.vet&lt;&gt;"Yes (HUD)") * (_xlpm.ageIn="Yes") * (_xlpm.ageInDate &lt; _xlpm.reportDate))), "")&lt;&gt;"",1,0)),
SUM(IF(IFERROR(_xlfn.UNIQUE(_xlfn._xlws.FILTER(_xlpm.clientIds, (_xlpm.chronic="Chronic") * (_xlpm.hhType="No HoH or DOB Missing") * (_xlpm.vet="Yes (HUD)") * (_xlpm.ageIn="Yes") * (_xlpm.ageInDate &lt; _xlpm.reportDate))), "")&lt;&gt;"",1,0)),
SUM(IF(IFERROR(_xlfn.UNIQUE(_xlfn._xlws.FILTER(_xlpm.clientIds, (_xlpm.chronic="Chronic") * (_xlpm.hhType="Other Household Type") * (_xlpm.ageIn="Yes") * (_xlpm.ageInDate &lt; _xlpm.reportDate))), "")&lt;&gt;"",1,0)),
SUM(IF(IFERROR(_xlfn.UNIQUE(_xlfn._xlws.FILTER(_xlpm.clientIds, (_xlpm.chronic="Chronic") * (_xlpm.hhType="Other Household Type") * (_xlpm.vet&lt;&gt;"Yes (HUD)") * (_xlpm.ageIn="Yes") * (_xlpm.ageInDate &lt; _xlpm.reportDate))), "")&lt;&gt;"",1,0)),
SUM(IF(IFERROR(_xlfn.UNIQUE(_xlfn._xlws.FILTER(_xlpm.clientIds, (_xlpm.chronic="Chronic") * (_xlpm.hhType="Other Household Type") * (_xlpm.vet="Yes (HUD)") * (_xlpm.ageIn="Yes") * (_xlpm.ageInDate &lt; _xlpm.reportDate))), "")&lt;&gt;"",1,0)),
SUM(IF(IFERROR(_xlfn.UNIQUE(_xlfn._xlws.FILTER(_xlpm.clientIds, (_xlpm.chronic="Chronic") * (_xlpm.hhType="Single Adults") * (_xlpm.ageIn="Yes") * (_xlpm.ageInDate &lt; _xlpm.reportDate))), "")&lt;&gt;"",1,0)),
SUM(IF(IFERROR(_xlfn.UNIQUE(_xlfn._xlws.FILTER(_xlpm.clientIds, (_xlpm.chronic="Chronic") * (_xlpm.hhType="Single Adults") * (_xlpm.vet&lt;&gt;"Yes (HUD)") * (_xlpm.ageIn="Yes") * (_xlpm.ageInDate &lt; _xlpm.reportDate))), "")&lt;&gt;"",1,0)),
SUM(IF(IFERROR(_xlfn.UNIQUE(_xlfn._xlws.FILTER(_xlpm.clientIds, (_xlpm.chronic="Chronic") * (_xlpm.hhType="Single Adults") * (_xlpm.vet="Yes (HUD)") * (_xlpm.ageIn="Yes") * (_xlpm.ageInDate &lt; _xlpm.reportDate))), "")&lt;&gt;"",1,0)),
SUM(IF(IFERROR(_xlfn.UNIQUE(_xlfn._xlws.FILTER(_xlpm.clientIds, (_xlpm.chronic="Chronic") * (_xlpm.hhType="Unaccompanied Minor") * (_xlpm.ageIn="Yes") * (_xlpm.ageInDate &lt; _xlpm.reportDate))), "")&lt;&gt;"",1,0)),
SUM(IF(IFERROR(_xlfn.UNIQUE(_xlfn._xlws.FILTER(_xlpm.clientIds, (_xlpm.chronic="Chronic") * (_xlpm.hhType="Unaccompanied Minor") * (_xlpm.vet&lt;&gt;"Yes (HUD)") * (_xlpm.ageIn="Yes") * (_xlpm.ageInDate &lt; _xlpm.reportDate))), "")&lt;&gt;"",1,0)),
SUM(IF(IFERROR(_xlfn.UNIQUE(_xlfn._xlws.FILTER(_xlpm.clientIds, (_xlpm.chronic="Chronic") * (_xlpm.hhType="Unaccompanied Minor") * (_xlpm.vet="Yes (HUD)") * (_xlpm.ageIn="Yes") * (_xlpm.ageInDate &lt; _xlpm.reportDate))), "")&lt;&gt;"",1,0)),
SUM(IF(IFERROR(_xlfn.UNIQUE(_xlfn._xlws.FILTER(_xlpm.clientIds, (_xlpm.chronic="Chronic") * (_xlpm.hhType="Unaccompanied Youth") * (_xlpm.ageIn="Yes") * (_xlpm.ageInDate &lt; _xlpm.reportDate))), "")&lt;&gt;"",1,0)),
SUM(IF(IFERROR(_xlfn.UNIQUE(_xlfn._xlws.FILTER(_xlpm.clientIds, (_xlpm.chronic="Chronic") * (_xlpm.hhType="Unaccompanied Youth") * (_xlpm.vet&lt;&gt;"Yes (HUD)") * (_xlpm.ageIn="Yes") * (_xlpm.ageInDate &lt; _xlpm.reportDate))), "")&lt;&gt;"",1,0)),
SUM(IF(IFERROR(_xlfn.UNIQUE(_xlfn._xlws.FILTER(_xlpm.clientIds, (_xlpm.chronic="Chronic") * (_xlpm.hhType="Unaccompanied Youth") * (_xlpm.vet="Yes (HUD)") * (_xlpm.ageIn="Yes") * (_xlpm.ageInDate &lt; _xlpm.reportDate))), "")&lt;&gt;"",1,0)),
SUM(IF(IFERROR(_xlfn.UNIQUE(_xlfn._xlws.FILTER(_xlpm.clientIds, (_xlpm.chronic="Chronic") * (_xlpm.ageIn="Yes") * (_xlpm.ageInDate &lt; _xlpm.reportDate))), "")&lt;&gt;"",1,0))
))</f>
        <v>0</v>
      </c>
      <c r="J40" s="62" cm="1">
        <f t="array" aca="1" ref="J40:J61" ca="1">_xlfn.LET(
_xlpm.clientIds, INDIRECT("'"&amp;$H$26&amp;"'!"&amp;$H$27&amp;"2:"&amp;$H$27&amp;$H$35),
_xlpm.hhType, INDIRECT("'"&amp;$H$26&amp;"'!"&amp;$H$28&amp;"2:"&amp;$H$28&amp;$H$35),
_xlpm.hoh, INDIRECT("'"&amp;$H$26&amp;"'!"&amp;$H$29&amp;"2:"&amp;$H$29&amp;$H$35),
_xlpm.chronic, INDIRECT("'"&amp;$H$26&amp;"'!"&amp;$H$30&amp;"2:"&amp;$H$30&amp;$H$35),
_xlpm.vet, INDIRECT("'"&amp;$H$26&amp;"'!"&amp;$H$31&amp;"2:"&amp;$H$31&amp;$H$35),
_xlpm.ageIn, INDIRECT("'"&amp;$H$26&amp;"'!"&amp;$H$32&amp;"2:"&amp;$H$32&amp;$H$35),
_xlpm.ageInDate, INDIRECT("'"&amp;$H$26&amp;"'!"&amp;$H$33&amp;"2:"&amp;$H$33&amp;$H$35),
_xlpm.reportDate, INDIRECT("'"&amp;$H$26&amp;"'!"&amp;$H$34&amp;"2:"&amp;$H$34&amp;$H$35),
_xlfn.VSTACK(
SUM(IF(IFERROR(_xlfn.UNIQUE(_xlfn._xlws.FILTER(_xlpm.clientIds, (_xlpm.chronic&lt;&gt;"Chronic") * (_xlpm.hhType="Families") * (_xlpm.ageIn="Yes") * (_xlpm.ageInDate &lt; _xlpm.reportDate))), "")&lt;&gt;"",1,0)),
SUM(IF(IFERROR(_xlfn.UNIQUE(_xlfn._xlws.FILTER(_xlpm.clientIds, (_xlpm.chronic&lt;&gt;"Chronic") * (_xlpm.hhType="Families") * (_xlpm.vet&lt;&gt;"Yes (HUD)") * (_xlpm.ageIn="Yes") * (_xlpm.ageInDate &lt; _xlpm.reportDate))), "")&lt;&gt;"",1,0)),
SUM(IF(IFERROR(_xlfn.UNIQUE(_xlfn._xlws.FILTER(_xlpm.clientIds, (_xlpm.chronic&lt;&gt;"Chronic") * (_xlpm.hhType="Families") * (_xlpm.vet="Yes (HUD)") * (_xlpm.ageIn="Yes") * (_xlpm.ageInDate &lt; _xlpm.reportDate))), "")&lt;&gt;"",1,0)),
SUM(IF(IFERROR(_xlfn.UNIQUE(_xlfn._xlws.FILTER(_xlpm.clientIds, (_xlpm.chronic&lt;&gt;"Chronic") * (_xlpm.hhType="Families") * (_xlpm.hoh="Self (head of household)") * (_xlpm.ageIn="Yes") * (_xlpm.ageInDate &lt; _xlpm.reportDate))), "")&lt;&gt;"",1,0)),
SUM(IF(IFERROR(_xlfn.UNIQUE(_xlfn._xlws.FILTER(_xlpm.clientIds, (_xlpm.chronic&lt;&gt;"Chronic") * (_xlpm.hhType="Families") * (_xlpm.vet&lt;&gt;"Yes (HUD)") * (_xlpm.hoh="Self (head of household)") * (_xlpm.ageIn="Yes") * (_xlpm.ageInDate &lt; _xlpm.reportDate))), "")&lt;&gt;"",1,0)),
SUM(IF(IFERROR(_xlfn.UNIQUE(_xlfn._xlws.FILTER(_xlpm.clientIds, (_xlpm.chronic&lt;&gt;"Chronic") * (_xlpm.hhType="Families") * (_xlpm.vet="Yes (HUD)") * (_xlpm.hoh="Self (head of household)") * (_xlpm.ageIn="Yes") * (_xlpm.ageInDate &lt; _xlpm.reportDate))), "")&lt;&gt;"",1,0)),
SUM(IF(IFERROR(_xlfn.UNIQUE(_xlfn._xlws.FILTER(_xlpm.clientIds, (_xlpm.chronic&lt;&gt;"Chronic") * (_xlpm.hhType="No HoH or DOB Missing") * (_xlpm.ageIn="Yes") * (_xlpm.ageInDate &lt; _xlpm.reportDate))), "")&lt;&gt;"",1,0)),
SUM(IF(IFERROR(_xlfn.UNIQUE(_xlfn._xlws.FILTER(_xlpm.clientIds, (_xlpm.chronic&lt;&gt;"Chronic") * (_xlpm.hhType="No HoH or DOB Missing") * (_xlpm.vet&lt;&gt;"Yes (HUD)") * (_xlpm.ageIn="Yes") * (_xlpm.ageInDate &lt; _xlpm.reportDate))), "")&lt;&gt;"",1,0)),
SUM(IF(IFERROR(_xlfn.UNIQUE(_xlfn._xlws.FILTER(_xlpm.clientIds, (_xlpm.chronic&lt;&gt;"Chronic") * (_xlpm.hhType="No HoH or DOB Missing") * (_xlpm.vet="Yes (HUD)") * (_xlpm.ageIn="Yes") * (_xlpm.ageInDate &lt; _xlpm.reportDate))), "")&lt;&gt;"",1,0)),
SUM(IF(IFERROR(_xlfn.UNIQUE(_xlfn._xlws.FILTER(_xlpm.clientIds, (_xlpm.chronic&lt;&gt;"Chronic") * (_xlpm.hhType="Other Household Type") * (_xlpm.ageIn="Yes") * (_xlpm.ageInDate &lt; _xlpm.reportDate))), "")&lt;&gt;"",1,0)),
SUM(IF(IFERROR(_xlfn.UNIQUE(_xlfn._xlws.FILTER(_xlpm.clientIds, (_xlpm.chronic&lt;&gt;"Chronic") * (_xlpm.hhType="Other Household Type") * (_xlpm.vet&lt;&gt;"Yes (HUD)") * (_xlpm.ageIn="Yes") * (_xlpm.ageInDate &lt; _xlpm.reportDate))), "")&lt;&gt;"",1,0)),
SUM(IF(IFERROR(_xlfn.UNIQUE(_xlfn._xlws.FILTER(_xlpm.clientIds, (_xlpm.chronic&lt;&gt;"Chronic") * (_xlpm.hhType="Other Household Type") * (_xlpm.vet="Yes (HUD)") * (_xlpm.ageIn="Yes") * (_xlpm.ageInDate &lt; _xlpm.reportDate))), "")&lt;&gt;"",1,0)),
SUM(IF(IFERROR(_xlfn.UNIQUE(_xlfn._xlws.FILTER(_xlpm.clientIds, (_xlpm.chronic&lt;&gt;"Chronic") * (_xlpm.hhType="Single Adults") * (_xlpm.ageIn="Yes") * (_xlpm.ageInDate &lt; _xlpm.reportDate))), "")&lt;&gt;"",1,0)),
SUM(IF(IFERROR(_xlfn.UNIQUE(_xlfn._xlws.FILTER(_xlpm.clientIds, (_xlpm.chronic&lt;&gt;"Chronic") * (_xlpm.hhType="Single Adults") * (_xlpm.vet&lt;&gt;"Yes (HUD)") * (_xlpm.ageIn="Yes") * (_xlpm.ageInDate &lt; _xlpm.reportDate))), "")&lt;&gt;"",1,0)),
SUM(IF(IFERROR(_xlfn.UNIQUE(_xlfn._xlws.FILTER(_xlpm.clientIds, (_xlpm.chronic&lt;&gt;"Chronic") * (_xlpm.hhType="Single Adults") * (_xlpm.vet="Yes (HUD)") * (_xlpm.ageIn="Yes") * (_xlpm.ageInDate &lt; _xlpm.reportDate))), "")&lt;&gt;"",1,0)),
SUM(IF(IFERROR(_xlfn.UNIQUE(_xlfn._xlws.FILTER(_xlpm.clientIds, (_xlpm.chronic&lt;&gt;"Chronic") * (_xlpm.hhType="Unaccompanied Minor") * (_xlpm.ageIn="Yes") * (_xlpm.ageInDate &lt; _xlpm.reportDate))), "")&lt;&gt;"",1,0)),
SUM(IF(IFERROR(_xlfn.UNIQUE(_xlfn._xlws.FILTER(_xlpm.clientIds, (_xlpm.chronic&lt;&gt;"Chronic") * (_xlpm.hhType="Unaccompanied Minor") * (_xlpm.vet&lt;&gt;"Yes (HUD)") * (_xlpm.ageIn="Yes") * (_xlpm.ageInDate &lt; _xlpm.reportDate))), "")&lt;&gt;"",1,0)),
SUM(IF(IFERROR(_xlfn.UNIQUE(_xlfn._xlws.FILTER(_xlpm.clientIds, (_xlpm.chronic&lt;&gt;"Chronic") * (_xlpm.hhType="Unaccompanied Minor") * (_xlpm.vet="Yes (HUD)") * (_xlpm.ageIn="Yes") * (_xlpm.ageInDate &lt; _xlpm.reportDate))), "")&lt;&gt;"",1,0)),
SUM(IF(IFERROR(_xlfn.UNIQUE(_xlfn._xlws.FILTER(_xlpm.clientIds, (_xlpm.chronic&lt;&gt;"Chronic") * (_xlpm.hhType="Unaccompanied Youth") * (_xlpm.ageIn="Yes") * (_xlpm.ageInDate &lt; _xlpm.reportDate))), "")&lt;&gt;"",1,0)),
SUM(IF(IFERROR(_xlfn.UNIQUE(_xlfn._xlws.FILTER(_xlpm.clientIds, (_xlpm.chronic&lt;&gt;"Chronic") * (_xlpm.hhType="Unaccompanied Youth") * (_xlpm.vet&lt;&gt;"Yes (HUD)") * (_xlpm.ageIn="Yes") * (_xlpm.ageInDate &lt; _xlpm.reportDate))), "")&lt;&gt;"",1,0)),
SUM(IF(IFERROR(_xlfn.UNIQUE(_xlfn._xlws.FILTER(_xlpm.clientIds, (_xlpm.chronic&lt;&gt;"Chronic") * (_xlpm.hhType="Unaccompanied Youth") * (_xlpm.vet="Yes (HUD)") * (_xlpm.ageIn="Yes") * (_xlpm.ageInDate &lt; _xlpm.reportDate))), "")&lt;&gt;"",1,0)),
SUM(IF(IFERROR(_xlfn.UNIQUE(_xlfn._xlws.FILTER(_xlpm.clientIds, (_xlpm.chronic&lt;&gt;"Chronic") * (_xlpm.ageIn="Yes") * (_xlpm.ageInDate &lt; _xlpm.reportDate))), "")&lt;&gt;"",1,0))
))</f>
        <v>0</v>
      </c>
      <c r="K40" s="62" cm="1">
        <f t="array" aca="1" ref="K40:K61" ca="1">_xlfn.LET(
_xlpm.clientIds, INDIRECT("'"&amp;$H$26&amp;"'!"&amp;$H$27&amp;"2:"&amp;$H$27&amp;$H$35),
_xlpm.hhType, INDIRECT("'"&amp;$H$26&amp;"'!"&amp;$H$28&amp;"2:"&amp;$H$28&amp;$H$35),
_xlpm.hoh, INDIRECT("'"&amp;$H$26&amp;"'!"&amp;$H$29&amp;"2:"&amp;$H$29&amp;$H$35),
_xlpm.chronic, INDIRECT("'"&amp;$H$26&amp;"'!"&amp;$H$30&amp;"2:"&amp;$H$30&amp;$H$35),
_xlpm.vet, INDIRECT("'"&amp;$H$26&amp;"'!"&amp;$H$31&amp;"2:"&amp;$H$31&amp;$H$35),
_xlpm.ageIn, INDIRECT("'"&amp;$H$26&amp;"'!"&amp;$H$32&amp;"2:"&amp;$H$32&amp;$H$35),
_xlpm.ageInDate, INDIRECT("'"&amp;$H$26&amp;"'!"&amp;$H$33&amp;"2:"&amp;$H$33&amp;$H$35),
_xlpm.reportDate, INDIRECT("'"&amp;$H$26&amp;"'!"&amp;$H$34&amp;"2:"&amp;$H$34&amp;$H$35),
_xlfn.VSTACK(
SUM(IF(IFERROR(_xlfn.UNIQUE(_xlfn._xlws.FILTER(_xlpm.clientIds, (_xlpm.hhType="Families") * (_xlpm.ageIn="Yes") * (_xlpm.ageInDate &lt; _xlpm.reportDate))), "")&lt;&gt;"",1,0)),
SUM(IF(IFERROR(_xlfn.UNIQUE(_xlfn._xlws.FILTER(_xlpm.clientIds, (_xlpm.hhType="Families") * (_xlpm.vet&lt;&gt;"Yes (HUD)") * (_xlpm.ageIn="Yes") * (_xlpm.ageInDate &lt; _xlpm.reportDate))), "")&lt;&gt;"",1,0)),
SUM(IF(IFERROR(_xlfn.UNIQUE(_xlfn._xlws.FILTER(_xlpm.clientIds, (_xlpm.hhType="Families") * (_xlpm.vet="Yes (HUD)") * (_xlpm.ageIn="Yes") * (_xlpm.ageInDate &lt; _xlpm.reportDate))), "")&lt;&gt;"",1,0)),
SUM(IF(IFERROR(_xlfn.UNIQUE(_xlfn._xlws.FILTER(_xlpm.clientIds, (_xlpm.hhType="Families") * (_xlpm.hoh="Self (head of household)") * (_xlpm.ageIn="Yes") * (_xlpm.ageInDate &lt; _xlpm.reportDate))), "")&lt;&gt;"",1,0)),
SUM(IF(IFERROR(_xlfn.UNIQUE(_xlfn._xlws.FILTER(_xlpm.clientIds, (_xlpm.hhType="Families") * (_xlpm.vet&lt;&gt;"Yes (HUD)") * (_xlpm.hoh="Self (head of household)") * (_xlpm.ageIn="Yes") * (_xlpm.ageInDate &lt; _xlpm.reportDate))), "")&lt;&gt;"",1,0)),
SUM(IF(IFERROR(_xlfn.UNIQUE(_xlfn._xlws.FILTER(_xlpm.clientIds, (_xlpm.hhType="Families") * (_xlpm.vet="Yes (HUD)") * (_xlpm.hoh="Self (head of household)") * (_xlpm.ageIn="Yes") * (_xlpm.ageInDate &lt; _xlpm.reportDate))), "")&lt;&gt;"",1,0)),
SUM(IF(IFERROR(_xlfn.UNIQUE(_xlfn._xlws.FILTER(_xlpm.clientIds, (_xlpm.hhType="No HoH or DOB Missing") * (_xlpm.ageIn="Yes") * (_xlpm.ageInDate &lt; _xlpm.reportDate))), "")&lt;&gt;"",1,0)),
SUM(IF(IFERROR(_xlfn.UNIQUE(_xlfn._xlws.FILTER(_xlpm.clientIds, (_xlpm.hhType="No HoH or DOB Missing") * (_xlpm.vet&lt;&gt;"Yes (HUD)") * (_xlpm.ageIn="Yes") * (_xlpm.ageInDate &lt; _xlpm.reportDate))), "")&lt;&gt;"",1,0)),
SUM(IF(IFERROR(_xlfn.UNIQUE(_xlfn._xlws.FILTER(_xlpm.clientIds, (_xlpm.hhType="No HoH or DOB Missing") * (_xlpm.vet="Yes (HUD)") * (_xlpm.ageIn="Yes") * (_xlpm.ageInDate &lt; _xlpm.reportDate))), "")&lt;&gt;"",1,0)),
SUM(IF(IFERROR(_xlfn.UNIQUE(_xlfn._xlws.FILTER(_xlpm.clientIds, (_xlpm.hhType="Other Household Type") * (_xlpm.ageIn="Yes") * (_xlpm.ageInDate &lt; _xlpm.reportDate))), "")&lt;&gt;"",1,0)),
SUM(IF(IFERROR(_xlfn.UNIQUE(_xlfn._xlws.FILTER(_xlpm.clientIds, (_xlpm.hhType="Other Household Type") * (_xlpm.vet&lt;&gt;"Yes (HUD)") * (_xlpm.ageIn="Yes") * (_xlpm.ageInDate &lt; _xlpm.reportDate))), "")&lt;&gt;"",1,0)),
SUM(IF(IFERROR(_xlfn.UNIQUE(_xlfn._xlws.FILTER(_xlpm.clientIds, (_xlpm.hhType="Other Household Type") * (_xlpm.vet="Yes (HUD)") * (_xlpm.ageIn="Yes") * (_xlpm.ageInDate &lt; _xlpm.reportDate))), "")&lt;&gt;"",1,0)),
SUM(IF(IFERROR(_xlfn.UNIQUE(_xlfn._xlws.FILTER(_xlpm.clientIds, (_xlpm.hhType="Single Adults") * (_xlpm.ageIn="Yes") * (_xlpm.ageInDate &lt; _xlpm.reportDate))), "")&lt;&gt;"",1,0)),
SUM(IF(IFERROR(_xlfn.UNIQUE(_xlfn._xlws.FILTER(_xlpm.clientIds, (_xlpm.hhType="Single Adults") * (_xlpm.vet&lt;&gt;"Yes (HUD)") * (_xlpm.ageIn="Yes") * (_xlpm.ageInDate &lt; _xlpm.reportDate))), "")&lt;&gt;"",1,0)),
SUM(IF(IFERROR(_xlfn.UNIQUE(_xlfn._xlws.FILTER(_xlpm.clientIds, (_xlpm.hhType="Single Adults") * (_xlpm.vet="Yes (HUD)") * (_xlpm.ageIn="Yes") * (_xlpm.ageInDate &lt; _xlpm.reportDate))), "")&lt;&gt;"",1,0)),
SUM(IF(IFERROR(_xlfn.UNIQUE(_xlfn._xlws.FILTER(_xlpm.clientIds, (_xlpm.hhType="Unaccompanied Minor") * (_xlpm.ageIn="Yes") * (_xlpm.ageInDate &lt; _xlpm.reportDate))), "")&lt;&gt;"",1,0)),
SUM(IF(IFERROR(_xlfn.UNIQUE(_xlfn._xlws.FILTER(_xlpm.clientIds, (_xlpm.hhType="Unaccompanied Minor") * (_xlpm.vet&lt;&gt;"Yes (HUD)") * (_xlpm.ageIn="Yes") * (_xlpm.ageInDate &lt; _xlpm.reportDate))), "")&lt;&gt;"",1,0)),
SUM(IF(IFERROR(_xlfn.UNIQUE(_xlfn._xlws.FILTER(_xlpm.clientIds, (_xlpm.hhType="Unaccompanied Minor") * (_xlpm.vet="Yes (HUD)") * (_xlpm.ageIn="Yes") * (_xlpm.ageInDate &lt; _xlpm.reportDate))), "")&lt;&gt;"",1,0)),
SUM(IF(IFERROR(_xlfn.UNIQUE(_xlfn._xlws.FILTER(_xlpm.clientIds, (_xlpm.hhType="Unaccompanied Youth") * (_xlpm.ageIn="Yes") * (_xlpm.ageInDate &lt; _xlpm.reportDate))), "")&lt;&gt;"",1,0)),
SUM(IF(IFERROR(_xlfn.UNIQUE(_xlfn._xlws.FILTER(_xlpm.clientIds, (_xlpm.hhType="Unaccompanied Youth") * (_xlpm.vet&lt;&gt;"Yes (HUD)") * (_xlpm.ageIn="Yes") * (_xlpm.ageInDate &lt; _xlpm.reportDate))), "")&lt;&gt;"",1,0)),
SUM(IF(IFERROR(_xlfn.UNIQUE(_xlfn._xlws.FILTER(_xlpm.clientIds, (_xlpm.hhType="Unaccompanied Youth") * (_xlpm.vet="Yes (HUD)") * (_xlpm.ageIn="Yes") * (_xlpm.ageInDate &lt; _xlpm.reportDate))), "")&lt;&gt;"",1,0)),
SUM(IF(IFERROR(_xlfn.UNIQUE(_xlfn._xlws.FILTER(_xlpm.clientIds, (_xlpm.ageIn="Yes") * (_xlpm.ageInDate &lt; _xlpm.reportDate))), "")&lt;&gt;"",1,0))
))</f>
        <v>0</v>
      </c>
      <c r="L40" s="28"/>
      <c r="N40" s="27"/>
      <c r="O40" s="41" t="s">
        <v>73</v>
      </c>
      <c r="P40" s="25" cm="1">
        <f t="array" aca="1" ref="P40:P61" ca="1">_xlfn.LET(
_xlpm.clientIds, INDIRECT("'"&amp;$U$26&amp;"'!"&amp;$U$27&amp;"2:"&amp;$U$27&amp;$U$35),
_xlpm.hhType, INDIRECT("'"&amp;$U$26&amp;"'!"&amp;$U$28&amp;"2:"&amp;$U$28&amp;$U$35),
_xlpm.hoh, INDIRECT("'"&amp;$U$26&amp;"'!"&amp;$U$29&amp;"2:"&amp;$U$29&amp;$U$35),
_xlpm.chronic, INDIRECT("'"&amp;$U$26&amp;"'!"&amp;$U$30&amp;"2:"&amp;$U$30&amp;$U$35),
_xlpm.vet, INDIRECT("'"&amp;$U$26&amp;"'!"&amp;$U$31&amp;"2:"&amp;$U$31&amp;$U$35),
_xlpm.inflow, INDIRECT("'"&amp;$U$26&amp;"'!"&amp;$U$32&amp;"2:"&amp;$U$32&amp;$U$35),
_xlfn.VSTACK(
SUM(IF(IFERROR(_xlfn.UNIQUE(_xlfn._xlws.FILTER(_xlpm.clientIds, (_xlpm.chronic="Chronic") * (_xlpm.hhType="Families") * (_xlpm.inflow="New"))), "")&lt;&gt;"",1,0)),
SUM(IF(IFERROR(_xlfn.UNIQUE(_xlfn._xlws.FILTER(_xlpm.clientIds, (_xlpm.chronic="Chronic") * (_xlpm.hhType="Families") * (_xlpm.vet&lt;&gt;"Yes (HUD)") * (_xlpm.inflow="New"))), "")&lt;&gt;"",1,0)),
SUM(IF(IFERROR(_xlfn.UNIQUE(_xlfn._xlws.FILTER(_xlpm.clientIds, (_xlpm.chronic="Chronic") * (_xlpm.hhType="Families") * (_xlpm.vet="Yes (HUD)") * (_xlpm.inflow="New"))), "")&lt;&gt;"",1,0)),
SUM(IF(IFERROR(_xlfn.UNIQUE(_xlfn._xlws.FILTER(_xlpm.clientIds, (_xlpm.chronic="Chronic") * (_xlpm.hhType="Families") * (_xlpm.hoh="Self (head of household)") * (_xlpm.inflow="New"))), "")&lt;&gt;"",1,0)),
SUM(IF(IFERROR(_xlfn.UNIQUE(_xlfn._xlws.FILTER(_xlpm.clientIds, (_xlpm.chronic="Chronic") * (_xlpm.hhType="Families") * (_xlpm.vet&lt;&gt;"Yes (HUD)") * (_xlpm.hoh="Self (head of household)") * (_xlpm.inflow="New"))), "")&lt;&gt;"",1,0)),
SUM(IF(IFERROR(_xlfn.UNIQUE(_xlfn._xlws.FILTER(_xlpm.clientIds, (_xlpm.chronic="Chronic") * (_xlpm.hhType="Families") * (_xlpm.vet="Yes (HUD)") * (_xlpm.hoh="Self (head of household)") * (_xlpm.inflow="New"))), "")&lt;&gt;"",1,0)),
SUM(IF(IFERROR(_xlfn.UNIQUE(_xlfn._xlws.FILTER(_xlpm.clientIds, (_xlpm.chronic="Chronic") * (_xlpm.hhType="No HoH or DOB Missing") * (_xlpm.inflow="New"))), "")&lt;&gt;"",1,0)),
SUM(IF(IFERROR(_xlfn.UNIQUE(_xlfn._xlws.FILTER(_xlpm.clientIds, (_xlpm.chronic="Chronic") * (_xlpm.hhType="No HoH or DOB Missing") * (_xlpm.vet&lt;&gt;"Yes (HUD)") * (_xlpm.inflow="New"))), "")&lt;&gt;"",1,0)),
SUM(IF(IFERROR(_xlfn.UNIQUE(_xlfn._xlws.FILTER(_xlpm.clientIds, (_xlpm.chronic="Chronic") * (_xlpm.hhType="No HoH or DOB Missing") * (_xlpm.vet="Yes (HUD)") * (_xlpm.inflow="New"))), "")&lt;&gt;"",1,0)),
SUM(IF(IFERROR(_xlfn.UNIQUE(_xlfn._xlws.FILTER(_xlpm.clientIds, (_xlpm.chronic="Chronic") * (_xlpm.hhType="Other Household Type") * (_xlpm.inflow="New"))), "")&lt;&gt;"",1,0)),
SUM(IF(IFERROR(_xlfn.UNIQUE(_xlfn._xlws.FILTER(_xlpm.clientIds, (_xlpm.chronic="Chronic") * (_xlpm.hhType="Other Household Type") * (_xlpm.vet&lt;&gt;"Yes (HUD)") * (_xlpm.inflow="New"))), "")&lt;&gt;"",1,0)),
SUM(IF(IFERROR(_xlfn.UNIQUE(_xlfn._xlws.FILTER(_xlpm.clientIds, (_xlpm.chronic="Chronic") * (_xlpm.hhType="Other Household Type") * (_xlpm.vet="Yes (HUD)") * (_xlpm.inflow="New"))), "")&lt;&gt;"",1,0)),
SUM(IF(IFERROR(_xlfn.UNIQUE(_xlfn._xlws.FILTER(_xlpm.clientIds, (_xlpm.chronic="Chronic") * (_xlpm.hhType="Single Adults") * (_xlpm.inflow="New"))), "")&lt;&gt;"",1,0)),
SUM(IF(IFERROR(_xlfn.UNIQUE(_xlfn._xlws.FILTER(_xlpm.clientIds, (_xlpm.chronic="Chronic") * (_xlpm.hhType="Single Adults") * (_xlpm.vet&lt;&gt;"Yes (HUD)") * (_xlpm.inflow="New"))), "")&lt;&gt;"",1,0)),
SUM(IF(IFERROR(_xlfn.UNIQUE(_xlfn._xlws.FILTER(_xlpm.clientIds, (_xlpm.chronic="Chronic") * (_xlpm.hhType="Single Adults") * (_xlpm.vet="Yes (HUD)") * (_xlpm.inflow="New"))), "")&lt;&gt;"",1,0)),
SUM(IF(IFERROR(_xlfn.UNIQUE(_xlfn._xlws.FILTER(_xlpm.clientIds, (_xlpm.chronic="Chronic") * (_xlpm.hhType="Unaccompanied Minor") * (_xlpm.inflow="New"))), "")&lt;&gt;"",1,0)),
SUM(IF(IFERROR(_xlfn.UNIQUE(_xlfn._xlws.FILTER(_xlpm.clientIds, (_xlpm.chronic="Chronic") * (_xlpm.hhType="Unaccompanied Minor") * (_xlpm.vet&lt;&gt;"Yes (HUD)") * (_xlpm.inflow="New"))), "")&lt;&gt;"",1,0)),
SUM(IF(IFERROR(_xlfn.UNIQUE(_xlfn._xlws.FILTER(_xlpm.clientIds, (_xlpm.chronic="Chronic") * (_xlpm.hhType="Unaccompanied Minor") * (_xlpm.vet="Yes (HUD)") * (_xlpm.inflow="New"))), "")&lt;&gt;"",1,0)),
SUM(IF(IFERROR(_xlfn.UNIQUE(_xlfn._xlws.FILTER(_xlpm.clientIds, (_xlpm.chronic="Chronic") * (_xlpm.hhType="Unaccompanied Youth") * (_xlpm.inflow="New"))), "")&lt;&gt;"",1,0)),
SUM(IF(IFERROR(_xlfn.UNIQUE(_xlfn._xlws.FILTER(_xlpm.clientIds, (_xlpm.chronic="Chronic") * (_xlpm.hhType="Unaccompanied Youth") * (_xlpm.vet&lt;&gt;"Yes (HUD)") * (_xlpm.inflow="New"))), "")&lt;&gt;"",1,0)),
SUM(IF(IFERROR(_xlfn.UNIQUE(_xlfn._xlws.FILTER(_xlpm.clientIds, (_xlpm.chronic="Chronic") * (_xlpm.hhType="Unaccompanied Youth") * (_xlpm.vet="Yes (HUD)") * (_xlpm.inflow="New"))), "")&lt;&gt;"",1,0)),
SUM(IF(IFERROR(_xlfn.UNIQUE(_xlfn._xlws.FILTER(_xlpm.clientIds, (_xlpm.chronic="Chronic") * (_xlpm.inflow="New"))), "")&lt;&gt;"",1,0))
))</f>
        <v>0</v>
      </c>
      <c r="Q40" s="25" cm="1">
        <f t="array" aca="1" ref="Q40:Q61" ca="1">_xlfn.LET(
_xlpm.clientIds, INDIRECT("'"&amp;$U$26&amp;"'!"&amp;$U$27&amp;"2:"&amp;$U$27&amp;$U$35),
_xlpm.hhType, INDIRECT("'"&amp;$U$26&amp;"'!"&amp;$U$28&amp;"2:"&amp;$U$28&amp;$U$35),
_xlpm.hoh, INDIRECT("'"&amp;$U$26&amp;"'!"&amp;$U$29&amp;"2:"&amp;$U$29&amp;$U$35),
_xlpm.chronic, INDIRECT("'"&amp;$U$26&amp;"'!"&amp;$U$30&amp;"2:"&amp;$U$30&amp;$U$35),
_xlpm.vet, INDIRECT("'"&amp;$U$26&amp;"'!"&amp;$U$31&amp;"2:"&amp;$U$31&amp;$U$35),
_xlpm.inflow, INDIRECT("'"&amp;$U$26&amp;"'!"&amp;$U$32&amp;"2:"&amp;$U$32&amp;$U$35),
_xlfn.VSTACK(
SUM(IF(IFERROR(_xlfn.UNIQUE(_xlfn._xlws.FILTER(_xlpm.clientIds, (_xlpm.chronic&lt;&gt;"Chronic") * (_xlpm.hhType="Families") * (_xlpm.inflow="New"))), "")&lt;&gt;"",1,0)),
SUM(IF(IFERROR(_xlfn.UNIQUE(_xlfn._xlws.FILTER(_xlpm.clientIds, (_xlpm.chronic&lt;&gt;"Chronic") * (_xlpm.hhType="Families") * (_xlpm.vet&lt;&gt;"Yes (HUD)") * (_xlpm.inflow="New"))), "")&lt;&gt;"",1,0)),
SUM(IF(IFERROR(_xlfn.UNIQUE(_xlfn._xlws.FILTER(_xlpm.clientIds, (_xlpm.chronic&lt;&gt;"Chronic") * (_xlpm.hhType="Families") * (_xlpm.vet="Yes (HUD)") * (_xlpm.inflow="New"))), "")&lt;&gt;"",1,0)),
SUM(IF(IFERROR(_xlfn.UNIQUE(_xlfn._xlws.FILTER(_xlpm.clientIds, (_xlpm.chronic&lt;&gt;"Chronic") * (_xlpm.hhType="Families") * (_xlpm.hoh="Self (head of household)") * (_xlpm.inflow="New"))), "")&lt;&gt;"",1,0)),
SUM(IF(IFERROR(_xlfn.UNIQUE(_xlfn._xlws.FILTER(_xlpm.clientIds, (_xlpm.chronic&lt;&gt;"Chronic") * (_xlpm.hhType="Families") * (_xlpm.vet&lt;&gt;"Yes (HUD)") * (_xlpm.hoh="Self (head of household)") * (_xlpm.inflow="New"))), "")&lt;&gt;"",1,0)),
SUM(IF(IFERROR(_xlfn.UNIQUE(_xlfn._xlws.FILTER(_xlpm.clientIds, (_xlpm.chronic&lt;&gt;"Chronic") * (_xlpm.hhType="Families") * (_xlpm.vet="Yes (HUD)") * (_xlpm.hoh="Self (head of household)") * (_xlpm.inflow="New"))), "")&lt;&gt;"",1,0)),
SUM(IF(IFERROR(_xlfn.UNIQUE(_xlfn._xlws.FILTER(_xlpm.clientIds, (_xlpm.chronic&lt;&gt;"Chronic") * (_xlpm.hhType="No HoH or DOB Missing") * (_xlpm.inflow="New"))), "")&lt;&gt;"",1,0)),
SUM(IF(IFERROR(_xlfn.UNIQUE(_xlfn._xlws.FILTER(_xlpm.clientIds, (_xlpm.chronic&lt;&gt;"Chronic") * (_xlpm.hhType="No HoH or DOB Missing") * (_xlpm.vet&lt;&gt;"Yes (HUD)") * (_xlpm.inflow="New"))), "")&lt;&gt;"",1,0)),
SUM(IF(IFERROR(_xlfn.UNIQUE(_xlfn._xlws.FILTER(_xlpm.clientIds, (_xlpm.chronic&lt;&gt;"Chronic") * (_xlpm.hhType="No HoH or DOB Missing") * (_xlpm.vet="Yes (HUD)") * (_xlpm.inflow="New"))), "")&lt;&gt;"",1,0)),
SUM(IF(IFERROR(_xlfn.UNIQUE(_xlfn._xlws.FILTER(_xlpm.clientIds, (_xlpm.chronic&lt;&gt;"Chronic") * (_xlpm.hhType="Other Household Type") * (_xlpm.inflow="New"))), "")&lt;&gt;"",1,0)),
SUM(IF(IFERROR(_xlfn.UNIQUE(_xlfn._xlws.FILTER(_xlpm.clientIds, (_xlpm.chronic&lt;&gt;"Chronic") * (_xlpm.hhType="Other Household Type") * (_xlpm.vet&lt;&gt;"Yes (HUD)") * (_xlpm.inflow="New"))), "")&lt;&gt;"",1,0)),
SUM(IF(IFERROR(_xlfn.UNIQUE(_xlfn._xlws.FILTER(_xlpm.clientIds, (_xlpm.chronic&lt;&gt;"Chronic") * (_xlpm.hhType="Other Household Type") * (_xlpm.vet="Yes (HUD)") * (_xlpm.inflow="New"))), "")&lt;&gt;"",1,0)),
SUM(IF(IFERROR(_xlfn.UNIQUE(_xlfn._xlws.FILTER(_xlpm.clientIds, (_xlpm.chronic&lt;&gt;"Chronic") * (_xlpm.hhType="Single Adults") * (_xlpm.inflow="New"))), "")&lt;&gt;"",1,0)),
SUM(IF(IFERROR(_xlfn.UNIQUE(_xlfn._xlws.FILTER(_xlpm.clientIds, (_xlpm.chronic&lt;&gt;"Chronic") * (_xlpm.hhType="Single Adults") * (_xlpm.vet&lt;&gt;"Yes (HUD)") * (_xlpm.inflow="New"))), "")&lt;&gt;"",1,0)),
SUM(IF(IFERROR(_xlfn.UNIQUE(_xlfn._xlws.FILTER(_xlpm.clientIds, (_xlpm.chronic&lt;&gt;"Chronic") * (_xlpm.hhType="Single Adults") * (_xlpm.vet="Yes (HUD)") * (_xlpm.inflow="New"))), "")&lt;&gt;"",1,0)),
SUM(IF(IFERROR(_xlfn.UNIQUE(_xlfn._xlws.FILTER(_xlpm.clientIds, (_xlpm.chronic&lt;&gt;"Chronic") * (_xlpm.hhType="Unaccompanied Minor") * (_xlpm.inflow="New"))), "")&lt;&gt;"",1,0)),
SUM(IF(IFERROR(_xlfn.UNIQUE(_xlfn._xlws.FILTER(_xlpm.clientIds, (_xlpm.chronic&lt;&gt;"Chronic") * (_xlpm.hhType="Unaccompanied Minor") * (_xlpm.vet&lt;&gt;"Yes (HUD)") * (_xlpm.inflow="New"))), "")&lt;&gt;"",1,0)),
SUM(IF(IFERROR(_xlfn.UNIQUE(_xlfn._xlws.FILTER(_xlpm.clientIds, (_xlpm.chronic&lt;&gt;"Chronic") * (_xlpm.hhType="Unaccompanied Minor") * (_xlpm.vet="Yes (HUD)") * (_xlpm.inflow="New"))), "")&lt;&gt;"",1,0)),
SUM(IF(IFERROR(_xlfn.UNIQUE(_xlfn._xlws.FILTER(_xlpm.clientIds, (_xlpm.chronic&lt;&gt;"Chronic") * (_xlpm.hhType="Unaccompanied Youth") * (_xlpm.inflow="New"))), "")&lt;&gt;"",1,0)),
SUM(IF(IFERROR(_xlfn.UNIQUE(_xlfn._xlws.FILTER(_xlpm.clientIds, (_xlpm.chronic&lt;&gt;"Chronic") * (_xlpm.hhType="Unaccompanied Youth") * (_xlpm.vet&lt;&gt;"Yes (HUD)") * (_xlpm.inflow="New"))), "")&lt;&gt;"",1,0)),
SUM(IF(IFERROR(_xlfn.UNIQUE(_xlfn._xlws.FILTER(_xlpm.clientIds, (_xlpm.chronic&lt;&gt;"Chronic") * (_xlpm.hhType="Unaccompanied Youth") * (_xlpm.vet="Yes (HUD)") * (_xlpm.inflow="New"))), "")&lt;&gt;"",1,0)),
SUM(IF(IFERROR(_xlfn.UNIQUE(_xlfn._xlws.FILTER(_xlpm.clientIds, (_xlpm.chronic&lt;&gt;"Chronic") * (_xlpm.inflow="New"))), "")&lt;&gt;"",1,0))
))</f>
        <v>0</v>
      </c>
      <c r="R40" s="25" cm="1">
        <f t="array" aca="1" ref="R40:R61" ca="1">_xlfn.LET(
_xlpm.clientIds, INDIRECT("'"&amp;$U$26&amp;"'!"&amp;$U$27&amp;"2:"&amp;$U$27&amp;$U$35),
_xlpm.hhType, INDIRECT("'"&amp;$U$26&amp;"'!"&amp;$U$28&amp;"2:"&amp;$U$28&amp;$U$35),
_xlpm.hoh, INDIRECT("'"&amp;$U$26&amp;"'!"&amp;$U$29&amp;"2:"&amp;$U$29&amp;$U$35),
_xlpm.chronic, INDIRECT("'"&amp;$U$26&amp;"'!"&amp;$U$30&amp;"2:"&amp;$U$30&amp;$U$35),
_xlpm.vet, INDIRECT("'"&amp;$U$26&amp;"'!"&amp;$U$31&amp;"2:"&amp;$U$31&amp;$U$35),
_xlpm.inflow, INDIRECT("'"&amp;$U$26&amp;"'!"&amp;$U$32&amp;"2:"&amp;$U$32&amp;$U$35),
_xlfn.VSTACK(
SUM(IF(IFERROR(_xlfn.UNIQUE(_xlfn._xlws.FILTER(_xlpm.clientIds, (_xlpm.hhType="Families") * (_xlpm.inflow="New"))), "")&lt;&gt;"",1,0)),
SUM(IF(IFERROR(_xlfn.UNIQUE(_xlfn._xlws.FILTER(_xlpm.clientIds, (_xlpm.hhType="Families") * (_xlpm.vet&lt;&gt;"Yes (HUD)") * (_xlpm.inflow="New"))), "")&lt;&gt;"",1,0)),
SUM(IF(IFERROR(_xlfn.UNIQUE(_xlfn._xlws.FILTER(_xlpm.clientIds, (_xlpm.hhType="Families") * (_xlpm.vet="Yes (HUD)") * (_xlpm.inflow="New"))), "")&lt;&gt;"",1,0)),
SUM(IF(IFERROR(_xlfn.UNIQUE(_xlfn._xlws.FILTER(_xlpm.clientIds, (_xlpm.hhType="Families") * (_xlpm.hoh="Self (head of household)") * (_xlpm.inflow="New"))), "")&lt;&gt;"",1,0)),
SUM(IF(IFERROR(_xlfn.UNIQUE(_xlfn._xlws.FILTER(_xlpm.clientIds, (_xlpm.hhType="Families") * (_xlpm.vet&lt;&gt;"Yes (HUD)") * (_xlpm.hoh="Self (head of household)") * (_xlpm.inflow="New"))), "")&lt;&gt;"",1,0)),
SUM(IF(IFERROR(_xlfn.UNIQUE(_xlfn._xlws.FILTER(_xlpm.clientIds, (_xlpm.hhType="Families") * (_xlpm.vet="Yes (HUD)") * (_xlpm.hoh="Self (head of household)") * (_xlpm.inflow="New"))), "")&lt;&gt;"",1,0)),
SUM(IF(IFERROR(_xlfn.UNIQUE(_xlfn._xlws.FILTER(_xlpm.clientIds, (_xlpm.hhType="No HoH or DOB Missing") * (_xlpm.inflow="New"))), "")&lt;&gt;"",1,0)),
SUM(IF(IFERROR(_xlfn.UNIQUE(_xlfn._xlws.FILTER(_xlpm.clientIds, (_xlpm.hhType="No HoH or DOB Missing") * (_xlpm.vet&lt;&gt;"Yes (HUD)") * (_xlpm.inflow="New"))), "")&lt;&gt;"",1,0)),
SUM(IF(IFERROR(_xlfn.UNIQUE(_xlfn._xlws.FILTER(_xlpm.clientIds, (_xlpm.hhType="No HoH or DOB Missing") * (_xlpm.vet="Yes (HUD)") * (_xlpm.inflow="New"))), "")&lt;&gt;"",1,0)),
SUM(IF(IFERROR(_xlfn.UNIQUE(_xlfn._xlws.FILTER(_xlpm.clientIds, (_xlpm.hhType="Other Household Type") * (_xlpm.inflow="New"))), "")&lt;&gt;"",1,0)),
SUM(IF(IFERROR(_xlfn.UNIQUE(_xlfn._xlws.FILTER(_xlpm.clientIds, (_xlpm.hhType="Other Household Type") * (_xlpm.vet&lt;&gt;"Yes (HUD)") * (_xlpm.inflow="New"))), "")&lt;&gt;"",1,0)),
SUM(IF(IFERROR(_xlfn.UNIQUE(_xlfn._xlws.FILTER(_xlpm.clientIds, (_xlpm.hhType="Other Household Type") * (_xlpm.vet="Yes (HUD)") * (_xlpm.inflow="New"))), "")&lt;&gt;"",1,0)),
SUM(IF(IFERROR(_xlfn.UNIQUE(_xlfn._xlws.FILTER(_xlpm.clientIds, (_xlpm.hhType="Single Adults") * (_xlpm.inflow="New"))), "")&lt;&gt;"",1,0)),
SUM(IF(IFERROR(_xlfn.UNIQUE(_xlfn._xlws.FILTER(_xlpm.clientIds, (_xlpm.hhType="Single Adults") * (_xlpm.vet&lt;&gt;"Yes (HUD)") * (_xlpm.inflow="New"))), "")&lt;&gt;"",1,0)),
SUM(IF(IFERROR(_xlfn.UNIQUE(_xlfn._xlws.FILTER(_xlpm.clientIds, (_xlpm.hhType="Single Adults") * (_xlpm.vet="Yes (HUD)") * (_xlpm.inflow="New"))), "")&lt;&gt;"",1,0)),
SUM(IF(IFERROR(_xlfn.UNIQUE(_xlfn._xlws.FILTER(_xlpm.clientIds, (_xlpm.hhType="Unaccompanied Minor") * (_xlpm.inflow="New"))), "")&lt;&gt;"",1,0)),
SUM(IF(IFERROR(_xlfn.UNIQUE(_xlfn._xlws.FILTER(_xlpm.clientIds, (_xlpm.hhType="Unaccompanied Minor") * (_xlpm.vet&lt;&gt;"Yes (HUD)") * (_xlpm.inflow="New"))), "")&lt;&gt;"",1,0)),
SUM(IF(IFERROR(_xlfn.UNIQUE(_xlfn._xlws.FILTER(_xlpm.clientIds, (_xlpm.hhType="Unaccompanied Minor") * (_xlpm.vet="Yes (HUD)") * (_xlpm.inflow="New"))), "")&lt;&gt;"",1,0)),
SUM(IF(IFERROR(_xlfn.UNIQUE(_xlfn._xlws.FILTER(_xlpm.clientIds, (_xlpm.hhType="Unaccompanied Youth") * (_xlpm.inflow="New"))), "")&lt;&gt;"",1,0)),
SUM(IF(IFERROR(_xlfn.UNIQUE(_xlfn._xlws.FILTER(_xlpm.clientIds, (_xlpm.hhType="Unaccompanied Youth") * (_xlpm.vet&lt;&gt;"Yes (HUD)") * (_xlpm.inflow="New"))), "")&lt;&gt;"",1,0)),
SUM(IF(IFERROR(_xlfn.UNIQUE(_xlfn._xlws.FILTER(_xlpm.clientIds, (_xlpm.hhType="Unaccompanied Youth") * (_xlpm.vet="Yes (HUD)") * (_xlpm.inflow="New"))), "")&lt;&gt;"",1,0)),
SUM(IF(IFERROR(_xlfn.UNIQUE(_xlfn._xlws.FILTER(_xlpm.clientIds, (_xlpm.inflow="New"))), "")&lt;&gt;"",1,0))
))</f>
        <v>0</v>
      </c>
      <c r="T40" s="41" t="s">
        <v>73</v>
      </c>
      <c r="U40" s="25" cm="1">
        <f t="array" aca="1" ref="U40:U61" ca="1">_xlfn.LET(
_xlpm.clientIds, INDIRECT("'"&amp;$U$26&amp;"'!"&amp;$U$27&amp;"2:"&amp;$U$27&amp;$U$35),
_xlpm.hhType, INDIRECT("'"&amp;$U$26&amp;"'!"&amp;$U$28&amp;"2:"&amp;$U$28&amp;$U$35),
_xlpm.hoh, INDIRECT("'"&amp;$U$26&amp;"'!"&amp;$U$29&amp;"2:"&amp;$U$29&amp;$U$35),
_xlpm.chronic, INDIRECT("'"&amp;$U$26&amp;"'!"&amp;$U$30&amp;"2:"&amp;$U$30&amp;$U$35),
_xlpm.vet, INDIRECT("'"&amp;$U$26&amp;"'!"&amp;$U$31&amp;"2:"&amp;$U$31&amp;$U$35),
_xlpm.inflow, INDIRECT("'"&amp;$U$26&amp;"'!"&amp;$U$32&amp;"2:"&amp;$U$32&amp;$U$35),
_xlfn.VSTACK(
SUM(IF(IFERROR(_xlfn.UNIQUE(_xlfn._xlws.FILTER(_xlpm.clientIds, (_xlpm.chronic="Chronic") * (_xlpm.hhType="Families") * (_xlpm.inflow="Housed Return"))), "")&lt;&gt;"",1,0)),
SUM(IF(IFERROR(_xlfn.UNIQUE(_xlfn._xlws.FILTER(_xlpm.clientIds, (_xlpm.chronic="Chronic") * (_xlpm.hhType="Families") * (_xlpm.vet&lt;&gt;"Yes (HUD)") * (_xlpm.inflow="Housed Return"))), "")&lt;&gt;"",1,0)),
SUM(IF(IFERROR(_xlfn.UNIQUE(_xlfn._xlws.FILTER(_xlpm.clientIds, (_xlpm.chronic="Chronic") * (_xlpm.hhType="Families") * (_xlpm.vet="Yes (HUD)") * (_xlpm.inflow="Housed Return"))), "")&lt;&gt;"",1,0)),
SUM(IF(IFERROR(_xlfn.UNIQUE(_xlfn._xlws.FILTER(_xlpm.clientIds, (_xlpm.chronic="Chronic") * (_xlpm.hhType="Families") * (_xlpm.hoh="Self (head of household)") * (_xlpm.inflow="Housed Return"))), "")&lt;&gt;"",1,0)),
SUM(IF(IFERROR(_xlfn.UNIQUE(_xlfn._xlws.FILTER(_xlpm.clientIds, (_xlpm.chronic="Chronic") * (_xlpm.hhType="Families") * (_xlpm.vet&lt;&gt;"Yes (HUD)") * (_xlpm.hoh="Self (head of household)") * (_xlpm.inflow="Housed Return"))), "")&lt;&gt;"",1,0)),
SUM(IF(IFERROR(_xlfn.UNIQUE(_xlfn._xlws.FILTER(_xlpm.clientIds, (_xlpm.chronic="Chronic") * (_xlpm.hhType="Families") * (_xlpm.vet="Yes (HUD)") * (_xlpm.hoh="Self (head of household)") * (_xlpm.inflow="Housed Return"))), "")&lt;&gt;"",1,0)),
SUM(IF(IFERROR(_xlfn.UNIQUE(_xlfn._xlws.FILTER(_xlpm.clientIds, (_xlpm.chronic="Chronic") * (_xlpm.hhType="No HoH or DOB Missing") * (_xlpm.inflow="Housed Return"))), "")&lt;&gt;"",1,0)),
SUM(IF(IFERROR(_xlfn.UNIQUE(_xlfn._xlws.FILTER(_xlpm.clientIds, (_xlpm.chronic="Chronic") * (_xlpm.hhType="No HoH or DOB Missing") * (_xlpm.vet&lt;&gt;"Yes (HUD)") * (_xlpm.inflow="Housed Return"))), "")&lt;&gt;"",1,0)),
SUM(IF(IFERROR(_xlfn.UNIQUE(_xlfn._xlws.FILTER(_xlpm.clientIds, (_xlpm.chronic="Chronic") * (_xlpm.hhType="No HoH or DOB Missing") * (_xlpm.vet="Yes (HUD)") * (_xlpm.inflow="Housed Return"))), "")&lt;&gt;"",1,0)),
SUM(IF(IFERROR(_xlfn.UNIQUE(_xlfn._xlws.FILTER(_xlpm.clientIds, (_xlpm.chronic="Chronic") * (_xlpm.hhType="Other Household Type") * (_xlpm.inflow="Housed Return"))), "")&lt;&gt;"",1,0)),
SUM(IF(IFERROR(_xlfn.UNIQUE(_xlfn._xlws.FILTER(_xlpm.clientIds, (_xlpm.chronic="Chronic") * (_xlpm.hhType="Other Household Type") * (_xlpm.vet&lt;&gt;"Yes (HUD)") * (_xlpm.inflow="Housed Return"))), "")&lt;&gt;"",1,0)),
SUM(IF(IFERROR(_xlfn.UNIQUE(_xlfn._xlws.FILTER(_xlpm.clientIds, (_xlpm.chronic="Chronic") * (_xlpm.hhType="Other Household Type") * (_xlpm.vet="Yes (HUD)") * (_xlpm.inflow="Housed Return"))), "")&lt;&gt;"",1,0)),
SUM(IF(IFERROR(_xlfn.UNIQUE(_xlfn._xlws.FILTER(_xlpm.clientIds, (_xlpm.chronic="Chronic") * (_xlpm.hhType="Single Adults") * (_xlpm.inflow="Housed Return"))), "")&lt;&gt;"",1,0)),
SUM(IF(IFERROR(_xlfn.UNIQUE(_xlfn._xlws.FILTER(_xlpm.clientIds, (_xlpm.chronic="Chronic") * (_xlpm.hhType="Single Adults") * (_xlpm.vet&lt;&gt;"Yes (HUD)") * (_xlpm.inflow="Housed Return"))), "")&lt;&gt;"",1,0)),
SUM(IF(IFERROR(_xlfn.UNIQUE(_xlfn._xlws.FILTER(_xlpm.clientIds, (_xlpm.chronic="Chronic") * (_xlpm.hhType="Single Adults") * (_xlpm.vet="Yes (HUD)") * (_xlpm.inflow="Housed Return"))), "")&lt;&gt;"",1,0)),
SUM(IF(IFERROR(_xlfn.UNIQUE(_xlfn._xlws.FILTER(_xlpm.clientIds, (_xlpm.chronic="Chronic") * (_xlpm.hhType="Unaccompanied Minor") * (_xlpm.inflow="Housed Return"))), "")&lt;&gt;"",1,0)),
SUM(IF(IFERROR(_xlfn.UNIQUE(_xlfn._xlws.FILTER(_xlpm.clientIds, (_xlpm.chronic="Chronic") * (_xlpm.hhType="Unaccompanied Minor") * (_xlpm.vet&lt;&gt;"Yes (HUD)") * (_xlpm.inflow="Housed Return"))), "")&lt;&gt;"",1,0)),
SUM(IF(IFERROR(_xlfn.UNIQUE(_xlfn._xlws.FILTER(_xlpm.clientIds, (_xlpm.chronic="Chronic") * (_xlpm.hhType="Unaccompanied Minor") * (_xlpm.vet="Yes (HUD)") * (_xlpm.inflow="Housed Return"))), "")&lt;&gt;"",1,0)),
SUM(IF(IFERROR(_xlfn.UNIQUE(_xlfn._xlws.FILTER(_xlpm.clientIds, (_xlpm.chronic="Chronic") * (_xlpm.hhType="Unaccompanied Youth") * (_xlpm.inflow="Housed Return"))), "")&lt;&gt;"",1,0)),
SUM(IF(IFERROR(_xlfn.UNIQUE(_xlfn._xlws.FILTER(_xlpm.clientIds, (_xlpm.chronic="Chronic") * (_xlpm.hhType="Unaccompanied Youth") * (_xlpm.vet&lt;&gt;"Yes (HUD)") * (_xlpm.inflow="Housed Return"))), "")&lt;&gt;"",1,0)),
SUM(IF(IFERROR(_xlfn.UNIQUE(_xlfn._xlws.FILTER(_xlpm.clientIds, (_xlpm.chronic="Chronic") * (_xlpm.hhType="Unaccompanied Youth") * (_xlpm.vet="Yes (HUD)") * (_xlpm.inflow="Housed Return"))), "")&lt;&gt;"",1,0)),
SUM(IF(IFERROR(_xlfn.UNIQUE(_xlfn._xlws.FILTER(_xlpm.clientIds, (_xlpm.chronic="Chronic") * (_xlpm.inflow="Housed Return"))), "")&lt;&gt;"",1,0))
))</f>
        <v>0</v>
      </c>
      <c r="V40" s="25" cm="1">
        <f t="array" aca="1" ref="V40:V61" ca="1">_xlfn.LET(
_xlpm.clientIds, INDIRECT("'"&amp;$U$26&amp;"'!"&amp;$U$27&amp;"2:"&amp;$U$27&amp;$U$35),
_xlpm.hhType, INDIRECT("'"&amp;$U$26&amp;"'!"&amp;$U$28&amp;"2:"&amp;$U$28&amp;$U$35),
_xlpm.hoh, INDIRECT("'"&amp;$U$26&amp;"'!"&amp;$U$29&amp;"2:"&amp;$U$29&amp;$U$35),
_xlpm.chronic, INDIRECT("'"&amp;$U$26&amp;"'!"&amp;$U$30&amp;"2:"&amp;$U$30&amp;$U$35),
_xlpm.vet, INDIRECT("'"&amp;$U$26&amp;"'!"&amp;$U$31&amp;"2:"&amp;$U$31&amp;$U$35),
_xlpm.inflow, INDIRECT("'"&amp;$U$26&amp;"'!"&amp;$U$32&amp;"2:"&amp;$U$32&amp;$U$35),
_xlfn.VSTACK(
SUM(IF(IFERROR(_xlfn.UNIQUE(_xlfn._xlws.FILTER(_xlpm.clientIds, (_xlpm.chronic&lt;&gt;"Chronic") * (_xlpm.hhType="Families") * (_xlpm.inflow="Housed Return"))), "")&lt;&gt;"",1,0)),
SUM(IF(IFERROR(_xlfn.UNIQUE(_xlfn._xlws.FILTER(_xlpm.clientIds, (_xlpm.chronic&lt;&gt;"Chronic") * (_xlpm.hhType="Families") * (_xlpm.vet&lt;&gt;"Yes (HUD)") * (_xlpm.inflow="Housed Return"))), "")&lt;&gt;"",1,0)),
SUM(IF(IFERROR(_xlfn.UNIQUE(_xlfn._xlws.FILTER(_xlpm.clientIds, (_xlpm.chronic&lt;&gt;"Chronic") * (_xlpm.hhType="Families") * (_xlpm.vet="Yes (HUD)") * (_xlpm.inflow="Housed Return"))), "")&lt;&gt;"",1,0)),
SUM(IF(IFERROR(_xlfn.UNIQUE(_xlfn._xlws.FILTER(_xlpm.clientIds, (_xlpm.chronic&lt;&gt;"Chronic") * (_xlpm.hhType="Families") * (_xlpm.hoh="Self (head of household)") * (_xlpm.inflow="Housed Return"))), "")&lt;&gt;"",1,0)),
SUM(IF(IFERROR(_xlfn.UNIQUE(_xlfn._xlws.FILTER(_xlpm.clientIds, (_xlpm.chronic&lt;&gt;"Chronic") * (_xlpm.hhType="Families") * (_xlpm.vet&lt;&gt;"Yes (HUD)") * (_xlpm.hoh="Self (head of household)") * (_xlpm.inflow="Housed Return"))), "")&lt;&gt;"",1,0)),
SUM(IF(IFERROR(_xlfn.UNIQUE(_xlfn._xlws.FILTER(_xlpm.clientIds, (_xlpm.chronic&lt;&gt;"Chronic") * (_xlpm.hhType="Families") * (_xlpm.vet="Yes (HUD)") * (_xlpm.hoh="Self (head of household)") * (_xlpm.inflow="Housed Return"))), "")&lt;&gt;"",1,0)),
SUM(IF(IFERROR(_xlfn.UNIQUE(_xlfn._xlws.FILTER(_xlpm.clientIds, (_xlpm.chronic&lt;&gt;"Chronic") * (_xlpm.hhType="No HoH or DOB Missing") * (_xlpm.inflow="Housed Return"))), "")&lt;&gt;"",1,0)),
SUM(IF(IFERROR(_xlfn.UNIQUE(_xlfn._xlws.FILTER(_xlpm.clientIds, (_xlpm.chronic&lt;&gt;"Chronic") * (_xlpm.hhType="No HoH or DOB Missing") * (_xlpm.vet&lt;&gt;"Yes (HUD)") * (_xlpm.inflow="Housed Return"))), "")&lt;&gt;"",1,0)),
SUM(IF(IFERROR(_xlfn.UNIQUE(_xlfn._xlws.FILTER(_xlpm.clientIds, (_xlpm.chronic&lt;&gt;"Chronic") * (_xlpm.hhType="No HoH or DOB Missing") * (_xlpm.vet="Yes (HUD)") * (_xlpm.inflow="Housed Return"))), "")&lt;&gt;"",1,0)),
SUM(IF(IFERROR(_xlfn.UNIQUE(_xlfn._xlws.FILTER(_xlpm.clientIds, (_xlpm.chronic&lt;&gt;"Chronic") * (_xlpm.hhType="Other Household Type") * (_xlpm.inflow="Housed Return"))), "")&lt;&gt;"",1,0)),
SUM(IF(IFERROR(_xlfn.UNIQUE(_xlfn._xlws.FILTER(_xlpm.clientIds, (_xlpm.chronic&lt;&gt;"Chronic") * (_xlpm.hhType="Other Household Type") * (_xlpm.vet&lt;&gt;"Yes (HUD)") * (_xlpm.inflow="Housed Return"))), "")&lt;&gt;"",1,0)),
SUM(IF(IFERROR(_xlfn.UNIQUE(_xlfn._xlws.FILTER(_xlpm.clientIds, (_xlpm.chronic&lt;&gt;"Chronic") * (_xlpm.hhType="Other Household Type") * (_xlpm.vet="Yes (HUD)") * (_xlpm.inflow="Housed Return"))), "")&lt;&gt;"",1,0)),
SUM(IF(IFERROR(_xlfn.UNIQUE(_xlfn._xlws.FILTER(_xlpm.clientIds, (_xlpm.chronic&lt;&gt;"Chronic") * (_xlpm.hhType="Single Adults") * (_xlpm.inflow="Housed Return"))), "")&lt;&gt;"",1,0)),
SUM(IF(IFERROR(_xlfn.UNIQUE(_xlfn._xlws.FILTER(_xlpm.clientIds, (_xlpm.chronic&lt;&gt;"Chronic") * (_xlpm.hhType="Single Adults") * (_xlpm.vet&lt;&gt;"Yes (HUD)") * (_xlpm.inflow="Housed Return"))), "")&lt;&gt;"",1,0)),
SUM(IF(IFERROR(_xlfn.UNIQUE(_xlfn._xlws.FILTER(_xlpm.clientIds, (_xlpm.chronic&lt;&gt;"Chronic") * (_xlpm.hhType="Single Adults") * (_xlpm.vet="Yes (HUD)") * (_xlpm.inflow="Housed Return"))), "")&lt;&gt;"",1,0)),
SUM(IF(IFERROR(_xlfn.UNIQUE(_xlfn._xlws.FILTER(_xlpm.clientIds, (_xlpm.chronic&lt;&gt;"Chronic") * (_xlpm.hhType="Unaccompanied Minor") * (_xlpm.inflow="Housed Return"))), "")&lt;&gt;"",1,0)),
SUM(IF(IFERROR(_xlfn.UNIQUE(_xlfn._xlws.FILTER(_xlpm.clientIds, (_xlpm.chronic&lt;&gt;"Chronic") * (_xlpm.hhType="Unaccompanied Minor") * (_xlpm.vet&lt;&gt;"Yes (HUD)") * (_xlpm.inflow="Housed Return"))), "")&lt;&gt;"",1,0)),
SUM(IF(IFERROR(_xlfn.UNIQUE(_xlfn._xlws.FILTER(_xlpm.clientIds, (_xlpm.chronic&lt;&gt;"Chronic") * (_xlpm.hhType="Unaccompanied Minor") * (_xlpm.vet="Yes (HUD)") * (_xlpm.inflow="Housed Return"))), "")&lt;&gt;"",1,0)),
SUM(IF(IFERROR(_xlfn.UNIQUE(_xlfn._xlws.FILTER(_xlpm.clientIds, (_xlpm.chronic&lt;&gt;"Chronic") * (_xlpm.hhType="Unaccompanied Youth") * (_xlpm.inflow="Housed Return"))), "")&lt;&gt;"",1,0)),
SUM(IF(IFERROR(_xlfn.UNIQUE(_xlfn._xlws.FILTER(_xlpm.clientIds, (_xlpm.chronic&lt;&gt;"Chronic") * (_xlpm.hhType="Unaccompanied Youth") * (_xlpm.vet&lt;&gt;"Yes (HUD)") * (_xlpm.inflow="Housed Return"))), "")&lt;&gt;"",1,0)),
SUM(IF(IFERROR(_xlfn.UNIQUE(_xlfn._xlws.FILTER(_xlpm.clientIds, (_xlpm.chronic&lt;&gt;"Chronic") * (_xlpm.hhType="Unaccompanied Youth") * (_xlpm.vet="Yes (HUD)") * (_xlpm.inflow="Housed Return"))), "")&lt;&gt;"",1,0)),
SUM(IF(IFERROR(_xlfn.UNIQUE(_xlfn._xlws.FILTER(_xlpm.clientIds, (_xlpm.chronic&lt;&gt;"Chronic") * (_xlpm.inflow="Housed Return"))), "")&lt;&gt;"",1,0))
))</f>
        <v>0</v>
      </c>
      <c r="W40" s="25" cm="1">
        <f t="array" aca="1" ref="W40:W61" ca="1">_xlfn.LET(
_xlpm.clientIds, INDIRECT("'"&amp;$U$26&amp;"'!"&amp;$U$27&amp;"2:"&amp;$U$27&amp;$U$35),
_xlpm.hhType, INDIRECT("'"&amp;$U$26&amp;"'!"&amp;$U$28&amp;"2:"&amp;$U$28&amp;$U$35),
_xlpm.hoh, INDIRECT("'"&amp;$U$26&amp;"'!"&amp;$U$29&amp;"2:"&amp;$U$29&amp;$U$35),
_xlpm.chronic, INDIRECT("'"&amp;$U$26&amp;"'!"&amp;$U$30&amp;"2:"&amp;$U$30&amp;$U$35),
_xlpm.vet, INDIRECT("'"&amp;$U$26&amp;"'!"&amp;$U$31&amp;"2:"&amp;$U$31&amp;$U$35),
_xlpm.inflow, INDIRECT("'"&amp;$U$26&amp;"'!"&amp;$U$32&amp;"2:"&amp;$U$32&amp;$U$35),
_xlfn.VSTACK(
SUM(IF(IFERROR(_xlfn.UNIQUE(_xlfn._xlws.FILTER(_xlpm.clientIds, (_xlpm.hhType="Families") * (_xlpm.inflow="Housed Return"))), "")&lt;&gt;"",1,0)),
SUM(IF(IFERROR(_xlfn.UNIQUE(_xlfn._xlws.FILTER(_xlpm.clientIds, (_xlpm.hhType="Families") * (_xlpm.vet&lt;&gt;"Yes (HUD)") * (_xlpm.inflow="Housed Return"))), "")&lt;&gt;"",1,0)),
SUM(IF(IFERROR(_xlfn.UNIQUE(_xlfn._xlws.FILTER(_xlpm.clientIds, (_xlpm.hhType="Families") * (_xlpm.vet="Yes (HUD)") * (_xlpm.inflow="Housed Return"))), "")&lt;&gt;"",1,0)),
SUM(IF(IFERROR(_xlfn.UNIQUE(_xlfn._xlws.FILTER(_xlpm.clientIds, (_xlpm.hhType="Families") * (_xlpm.hoh="Self (head of household)") * (_xlpm.inflow="Housed Return"))), "")&lt;&gt;"",1,0)),
SUM(IF(IFERROR(_xlfn.UNIQUE(_xlfn._xlws.FILTER(_xlpm.clientIds, (_xlpm.hhType="Families") * (_xlpm.vet&lt;&gt;"Yes (HUD)") * (_xlpm.hoh="Self (head of household)") * (_xlpm.inflow="Housed Return"))), "")&lt;&gt;"",1,0)),
SUM(IF(IFERROR(_xlfn.UNIQUE(_xlfn._xlws.FILTER(_xlpm.clientIds, (_xlpm.hhType="Families") * (_xlpm.vet="Yes (HUD)") * (_xlpm.hoh="Self (head of household)") * (_xlpm.inflow="Housed Return"))), "")&lt;&gt;"",1,0)),
SUM(IF(IFERROR(_xlfn.UNIQUE(_xlfn._xlws.FILTER(_xlpm.clientIds, (_xlpm.hhType="No HoH or DOB Missing") * (_xlpm.inflow="Housed Return"))), "")&lt;&gt;"",1,0)),
SUM(IF(IFERROR(_xlfn.UNIQUE(_xlfn._xlws.FILTER(_xlpm.clientIds, (_xlpm.hhType="No HoH or DOB Missing") * (_xlpm.vet&lt;&gt;"Yes (HUD)") * (_xlpm.inflow="Housed Return"))), "")&lt;&gt;"",1,0)),
SUM(IF(IFERROR(_xlfn.UNIQUE(_xlfn._xlws.FILTER(_xlpm.clientIds, (_xlpm.hhType="No HoH or DOB Missing") * (_xlpm.vet="Yes (HUD)") * (_xlpm.inflow="Housed Return"))), "")&lt;&gt;"",1,0)),
SUM(IF(IFERROR(_xlfn.UNIQUE(_xlfn._xlws.FILTER(_xlpm.clientIds, (_xlpm.hhType="Other Household Type") * (_xlpm.inflow="Housed Return"))), "")&lt;&gt;"",1,0)),
SUM(IF(IFERROR(_xlfn.UNIQUE(_xlfn._xlws.FILTER(_xlpm.clientIds, (_xlpm.hhType="Other Household Type") * (_xlpm.vet&lt;&gt;"Yes (HUD)") * (_xlpm.inflow="Housed Return"))), "")&lt;&gt;"",1,0)),
SUM(IF(IFERROR(_xlfn.UNIQUE(_xlfn._xlws.FILTER(_xlpm.clientIds, (_xlpm.hhType="Other Household Type") * (_xlpm.vet="Yes (HUD)") * (_xlpm.inflow="Housed Return"))), "")&lt;&gt;"",1,0)),
SUM(IF(IFERROR(_xlfn.UNIQUE(_xlfn._xlws.FILTER(_xlpm.clientIds, (_xlpm.hhType="Single Adults") * (_xlpm.inflow="Housed Return"))), "")&lt;&gt;"",1,0)),
SUM(IF(IFERROR(_xlfn.UNIQUE(_xlfn._xlws.FILTER(_xlpm.clientIds, (_xlpm.hhType="Single Adults") * (_xlpm.vet&lt;&gt;"Yes (HUD)") * (_xlpm.inflow="Housed Return"))), "")&lt;&gt;"",1,0)),
SUM(IF(IFERROR(_xlfn.UNIQUE(_xlfn._xlws.FILTER(_xlpm.clientIds, (_xlpm.hhType="Single Adults") * (_xlpm.vet="Yes (HUD)") * (_xlpm.inflow="Housed Return"))), "")&lt;&gt;"",1,0)),
SUM(IF(IFERROR(_xlfn.UNIQUE(_xlfn._xlws.FILTER(_xlpm.clientIds, (_xlpm.hhType="Unaccompanied Minor") * (_xlpm.inflow="Housed Return"))), "")&lt;&gt;"",1,0)),
SUM(IF(IFERROR(_xlfn.UNIQUE(_xlfn._xlws.FILTER(_xlpm.clientIds, (_xlpm.hhType="Unaccompanied Minor") * (_xlpm.vet&lt;&gt;"Yes (HUD)") * (_xlpm.inflow="Housed Return"))), "")&lt;&gt;"",1,0)),
SUM(IF(IFERROR(_xlfn.UNIQUE(_xlfn._xlws.FILTER(_xlpm.clientIds, (_xlpm.hhType="Unaccompanied Minor") * (_xlpm.vet="Yes (HUD)") * (_xlpm.inflow="Housed Return"))), "")&lt;&gt;"",1,0)),
SUM(IF(IFERROR(_xlfn.UNIQUE(_xlfn._xlws.FILTER(_xlpm.clientIds, (_xlpm.hhType="Unaccompanied Youth") * (_xlpm.inflow="Housed Return"))), "")&lt;&gt;"",1,0)),
SUM(IF(IFERROR(_xlfn.UNIQUE(_xlfn._xlws.FILTER(_xlpm.clientIds, (_xlpm.hhType="Unaccompanied Youth") * (_xlpm.vet&lt;&gt;"Yes (HUD)") * (_xlpm.inflow="Housed Return"))), "")&lt;&gt;"",1,0)),
SUM(IF(IFERROR(_xlfn.UNIQUE(_xlfn._xlws.FILTER(_xlpm.clientIds, (_xlpm.hhType="Unaccompanied Youth") * (_xlpm.vet="Yes (HUD)") * (_xlpm.inflow="Housed Return"))), "")&lt;&gt;"",1,0)),
SUM(IF(IFERROR(_xlfn.UNIQUE(_xlfn._xlws.FILTER(_xlpm.clientIds, (_xlpm.inflow="Housed Return"))), "")&lt;&gt;"",1,0))
))</f>
        <v>0</v>
      </c>
      <c r="Y40" s="41" t="s">
        <v>73</v>
      </c>
      <c r="Z40" s="25" cm="1">
        <f t="array" aca="1" ref="Z40:Z61" ca="1">_xlfn.LET(
_xlpm.clientIds, INDIRECT("'"&amp;$U$26&amp;"'!"&amp;$U$27&amp;"2:"&amp;$U$27&amp;$U$35),
_xlpm.hhType, INDIRECT("'"&amp;$U$26&amp;"'!"&amp;$U$28&amp;"2:"&amp;$U$28&amp;$U$35),
_xlpm.hoh, INDIRECT("'"&amp;$U$26&amp;"'!"&amp;$U$29&amp;"2:"&amp;$U$29&amp;$U$35),
_xlpm.chronic, INDIRECT("'"&amp;$U$26&amp;"'!"&amp;$U$30&amp;"2:"&amp;$U$30&amp;$U$35),
_xlpm.vet, INDIRECT("'"&amp;$U$26&amp;"'!"&amp;$U$31&amp;"2:"&amp;$U$31&amp;$U$35),
_xlpm.inflow, INDIRECT("'"&amp;$U$26&amp;"'!"&amp;$U$32&amp;"2:"&amp;$U$32&amp;$U$35),
_xlfn.VSTACK(
SUM(IF(IFERROR(_xlfn.UNIQUE(_xlfn._xlws.FILTER(_xlpm.clientIds, (_xlpm.chronic="Chronic") * (_xlpm.hhType="Families") * (_xlpm.inflow="Inactive Return"))), "")&lt;&gt;"",1,0)),
SUM(IF(IFERROR(_xlfn.UNIQUE(_xlfn._xlws.FILTER(_xlpm.clientIds, (_xlpm.chronic="Chronic") * (_xlpm.hhType="Families") * (_xlpm.vet&lt;&gt;"Yes (HUD)") * (_xlpm.inflow="Inactive Return"))), "")&lt;&gt;"",1,0)),
SUM(IF(IFERROR(_xlfn.UNIQUE(_xlfn._xlws.FILTER(_xlpm.clientIds, (_xlpm.chronic="Chronic") * (_xlpm.hhType="Families") * (_xlpm.vet="Yes (HUD)") * (_xlpm.inflow="Inactive Return"))), "")&lt;&gt;"",1,0)),
SUM(IF(IFERROR(_xlfn.UNIQUE(_xlfn._xlws.FILTER(_xlpm.clientIds, (_xlpm.chronic="Chronic") * (_xlpm.hhType="Families") * (_xlpm.hoh="Self (head of household)") * (_xlpm.inflow="Inactive Return"))), "")&lt;&gt;"",1,0)),
SUM(IF(IFERROR(_xlfn.UNIQUE(_xlfn._xlws.FILTER(_xlpm.clientIds, (_xlpm.chronic="Chronic") * (_xlpm.hhType="Families") * (_xlpm.vet&lt;&gt;"Yes (HUD)") * (_xlpm.hoh="Self (head of household)") * (_xlpm.inflow="Inactive Return"))), "")&lt;&gt;"",1,0)),
SUM(IF(IFERROR(_xlfn.UNIQUE(_xlfn._xlws.FILTER(_xlpm.clientIds, (_xlpm.chronic="Chronic") * (_xlpm.hhType="Families") * (_xlpm.vet="Yes (HUD)") * (_xlpm.hoh="Self (head of household)") * (_xlpm.inflow="Inactive Return"))), "")&lt;&gt;"",1,0)),
SUM(IF(IFERROR(_xlfn.UNIQUE(_xlfn._xlws.FILTER(_xlpm.clientIds, (_xlpm.chronic="Chronic") * (_xlpm.hhType="No HoH or DOB Missing") * (_xlpm.inflow="Inactive Return"))), "")&lt;&gt;"",1,0)),
SUM(IF(IFERROR(_xlfn.UNIQUE(_xlfn._xlws.FILTER(_xlpm.clientIds, (_xlpm.chronic="Chronic") * (_xlpm.hhType="No HoH or DOB Missing") * (_xlpm.vet&lt;&gt;"Yes (HUD)") * (_xlpm.inflow="Inactive Return"))), "")&lt;&gt;"",1,0)),
SUM(IF(IFERROR(_xlfn.UNIQUE(_xlfn._xlws.FILTER(_xlpm.clientIds, (_xlpm.chronic="Chronic") * (_xlpm.hhType="No HoH or DOB Missing") * (_xlpm.vet="Yes (HUD)") * (_xlpm.inflow="Inactive Return"))), "")&lt;&gt;"",1,0)),
SUM(IF(IFERROR(_xlfn.UNIQUE(_xlfn._xlws.FILTER(_xlpm.clientIds, (_xlpm.chronic="Chronic") * (_xlpm.hhType="Other Household Type") * (_xlpm.inflow="Inactive Return"))), "")&lt;&gt;"",1,0)),
SUM(IF(IFERROR(_xlfn.UNIQUE(_xlfn._xlws.FILTER(_xlpm.clientIds, (_xlpm.chronic="Chronic") * (_xlpm.hhType="Other Household Type") * (_xlpm.vet&lt;&gt;"Yes (HUD)") * (_xlpm.inflow="Inactive Return"))), "")&lt;&gt;"",1,0)),
SUM(IF(IFERROR(_xlfn.UNIQUE(_xlfn._xlws.FILTER(_xlpm.clientIds, (_xlpm.chronic="Chronic") * (_xlpm.hhType="Other Household Type") * (_xlpm.vet="Yes (HUD)") * (_xlpm.inflow="Inactive Return"))), "")&lt;&gt;"",1,0)),
SUM(IF(IFERROR(_xlfn.UNIQUE(_xlfn._xlws.FILTER(_xlpm.clientIds, (_xlpm.chronic="Chronic") * (_xlpm.hhType="Single Adults") * (_xlpm.inflow="Inactive Return"))), "")&lt;&gt;"",1,0)),
SUM(IF(IFERROR(_xlfn.UNIQUE(_xlfn._xlws.FILTER(_xlpm.clientIds, (_xlpm.chronic="Chronic") * (_xlpm.hhType="Single Adults") * (_xlpm.vet&lt;&gt;"Yes (HUD)") * (_xlpm.inflow="Inactive Return"))), "")&lt;&gt;"",1,0)),
SUM(IF(IFERROR(_xlfn.UNIQUE(_xlfn._xlws.FILTER(_xlpm.clientIds, (_xlpm.chronic="Chronic") * (_xlpm.hhType="Single Adults") * (_xlpm.vet="Yes (HUD)") * (_xlpm.inflow="Inactive Return"))), "")&lt;&gt;"",1,0)),
SUM(IF(IFERROR(_xlfn.UNIQUE(_xlfn._xlws.FILTER(_xlpm.clientIds, (_xlpm.chronic="Chronic") * (_xlpm.hhType="Unaccompanied Minor") * (_xlpm.inflow="Inactive Return"))), "")&lt;&gt;"",1,0)),
SUM(IF(IFERROR(_xlfn.UNIQUE(_xlfn._xlws.FILTER(_xlpm.clientIds, (_xlpm.chronic="Chronic") * (_xlpm.hhType="Unaccompanied Minor") * (_xlpm.vet&lt;&gt;"Yes (HUD)") * (_xlpm.inflow="Inactive Return"))), "")&lt;&gt;"",1,0)),
SUM(IF(IFERROR(_xlfn.UNIQUE(_xlfn._xlws.FILTER(_xlpm.clientIds, (_xlpm.chronic="Chronic") * (_xlpm.hhType="Unaccompanied Minor") * (_xlpm.vet="Yes (HUD)") * (_xlpm.inflow="Inactive Return"))), "")&lt;&gt;"",1,0)),
SUM(IF(IFERROR(_xlfn.UNIQUE(_xlfn._xlws.FILTER(_xlpm.clientIds, (_xlpm.chronic="Chronic") * (_xlpm.hhType="Unaccompanied Youth") * (_xlpm.inflow="Inactive Return"))), "")&lt;&gt;"",1,0)),
SUM(IF(IFERROR(_xlfn.UNIQUE(_xlfn._xlws.FILTER(_xlpm.clientIds, (_xlpm.chronic="Chronic") * (_xlpm.hhType="Unaccompanied Youth") * (_xlpm.vet&lt;&gt;"Yes (HUD)") * (_xlpm.inflow="Inactive Return"))), "")&lt;&gt;"",1,0)),
SUM(IF(IFERROR(_xlfn.UNIQUE(_xlfn._xlws.FILTER(_xlpm.clientIds, (_xlpm.chronic="Chronic") * (_xlpm.hhType="Unaccompanied Youth") * (_xlpm.vet="Yes (HUD)") * (_xlpm.inflow="Inactive Return"))), "")&lt;&gt;"",1,0)),
SUM(IF(IFERROR(_xlfn.UNIQUE(_xlfn._xlws.FILTER(_xlpm.clientIds, (_xlpm.chronic="Chronic") * (_xlpm.inflow="Inactive Return"))), "")&lt;&gt;"",1,0))
))</f>
        <v>0</v>
      </c>
      <c r="AA40" s="25" cm="1">
        <f t="array" aca="1" ref="AA40:AA61" ca="1">_xlfn.LET(
_xlpm.clientIds, INDIRECT("'"&amp;$U$26&amp;"'!"&amp;$U$27&amp;"2:"&amp;$U$27&amp;$U$35),
_xlpm.hhType, INDIRECT("'"&amp;$U$26&amp;"'!"&amp;$U$28&amp;"2:"&amp;$U$28&amp;$U$35),
_xlpm.hoh, INDIRECT("'"&amp;$U$26&amp;"'!"&amp;$U$29&amp;"2:"&amp;$U$29&amp;$U$35),
_xlpm.chronic, INDIRECT("'"&amp;$U$26&amp;"'!"&amp;$U$30&amp;"2:"&amp;$U$30&amp;$U$35),
_xlpm.vet, INDIRECT("'"&amp;$U$26&amp;"'!"&amp;$U$31&amp;"2:"&amp;$U$31&amp;$U$35),
_xlpm.inflow, INDIRECT("'"&amp;$U$26&amp;"'!"&amp;$U$32&amp;"2:"&amp;$U$32&amp;$U$35),
_xlfn.VSTACK(
SUM(IF(IFERROR(_xlfn.UNIQUE(_xlfn._xlws.FILTER(_xlpm.clientIds, (_xlpm.chronic&lt;&gt;"Chronic") * (_xlpm.hhType="Families") * (_xlpm.inflow="Inactive Return"))), "")&lt;&gt;"",1,0)),
SUM(IF(IFERROR(_xlfn.UNIQUE(_xlfn._xlws.FILTER(_xlpm.clientIds, (_xlpm.chronic&lt;&gt;"Chronic") * (_xlpm.hhType="Families") * (_xlpm.vet&lt;&gt;"Yes (HUD)") * (_xlpm.inflow="Inactive Return"))), "")&lt;&gt;"",1,0)),
SUM(IF(IFERROR(_xlfn.UNIQUE(_xlfn._xlws.FILTER(_xlpm.clientIds, (_xlpm.chronic&lt;&gt;"Chronic") * (_xlpm.hhType="Families") * (_xlpm.vet="Yes (HUD)") * (_xlpm.inflow="Inactive Return"))), "")&lt;&gt;"",1,0)),
SUM(IF(IFERROR(_xlfn.UNIQUE(_xlfn._xlws.FILTER(_xlpm.clientIds, (_xlpm.chronic&lt;&gt;"Chronic") * (_xlpm.hhType="Families") * (_xlpm.hoh="Self (head of household)") * (_xlpm.inflow="Inactive Return"))), "")&lt;&gt;"",1,0)),
SUM(IF(IFERROR(_xlfn.UNIQUE(_xlfn._xlws.FILTER(_xlpm.clientIds, (_xlpm.chronic&lt;&gt;"Chronic") * (_xlpm.hhType="Families") * (_xlpm.vet&lt;&gt;"Yes (HUD)") * (_xlpm.hoh="Self (head of household)") * (_xlpm.inflow="Inactive Return"))), "")&lt;&gt;"",1,0)),
SUM(IF(IFERROR(_xlfn.UNIQUE(_xlfn._xlws.FILTER(_xlpm.clientIds, (_xlpm.chronic&lt;&gt;"Chronic") * (_xlpm.hhType="Families") * (_xlpm.vet="Yes (HUD)") * (_xlpm.hoh="Self (head of household)") * (_xlpm.inflow="Inactive Return"))), "")&lt;&gt;"",1,0)),
SUM(IF(IFERROR(_xlfn.UNIQUE(_xlfn._xlws.FILTER(_xlpm.clientIds, (_xlpm.chronic&lt;&gt;"Chronic") * (_xlpm.hhType="No HoH or DOB Missing") * (_xlpm.inflow="Inactive Return"))), "")&lt;&gt;"",1,0)),
SUM(IF(IFERROR(_xlfn.UNIQUE(_xlfn._xlws.FILTER(_xlpm.clientIds, (_xlpm.chronic&lt;&gt;"Chronic") * (_xlpm.hhType="No HoH or DOB Missing") * (_xlpm.vet&lt;&gt;"Yes (HUD)") * (_xlpm.inflow="Inactive Return"))), "")&lt;&gt;"",1,0)),
SUM(IF(IFERROR(_xlfn.UNIQUE(_xlfn._xlws.FILTER(_xlpm.clientIds, (_xlpm.chronic&lt;&gt;"Chronic") * (_xlpm.hhType="No HoH or DOB Missing") * (_xlpm.vet="Yes (HUD)") * (_xlpm.inflow="Inactive Return"))), "")&lt;&gt;"",1,0)),
SUM(IF(IFERROR(_xlfn.UNIQUE(_xlfn._xlws.FILTER(_xlpm.clientIds, (_xlpm.chronic&lt;&gt;"Chronic") * (_xlpm.hhType="Other Household Type") * (_xlpm.inflow="Inactive Return"))), "")&lt;&gt;"",1,0)),
SUM(IF(IFERROR(_xlfn.UNIQUE(_xlfn._xlws.FILTER(_xlpm.clientIds, (_xlpm.chronic&lt;&gt;"Chronic") * (_xlpm.hhType="Other Household Type") * (_xlpm.vet&lt;&gt;"Yes (HUD)") * (_xlpm.inflow="Inactive Return"))), "")&lt;&gt;"",1,0)),
SUM(IF(IFERROR(_xlfn.UNIQUE(_xlfn._xlws.FILTER(_xlpm.clientIds, (_xlpm.chronic&lt;&gt;"Chronic") * (_xlpm.hhType="Other Household Type") * (_xlpm.vet="Yes (HUD)") * (_xlpm.inflow="Inactive Return"))), "")&lt;&gt;"",1,0)),
SUM(IF(IFERROR(_xlfn.UNIQUE(_xlfn._xlws.FILTER(_xlpm.clientIds, (_xlpm.chronic&lt;&gt;"Chronic") * (_xlpm.hhType="Single Adults") * (_xlpm.inflow="Inactive Return"))), "")&lt;&gt;"",1,0)),
SUM(IF(IFERROR(_xlfn.UNIQUE(_xlfn._xlws.FILTER(_xlpm.clientIds, (_xlpm.chronic&lt;&gt;"Chronic") * (_xlpm.hhType="Single Adults") * (_xlpm.vet&lt;&gt;"Yes (HUD)") * (_xlpm.inflow="Inactive Return"))), "")&lt;&gt;"",1,0)),
SUM(IF(IFERROR(_xlfn.UNIQUE(_xlfn._xlws.FILTER(_xlpm.clientIds, (_xlpm.chronic&lt;&gt;"Chronic") * (_xlpm.hhType="Single Adults") * (_xlpm.vet="Yes (HUD)") * (_xlpm.inflow="Inactive Return"))), "")&lt;&gt;"",1,0)),
SUM(IF(IFERROR(_xlfn.UNIQUE(_xlfn._xlws.FILTER(_xlpm.clientIds, (_xlpm.chronic&lt;&gt;"Chronic") * (_xlpm.hhType="Unaccompanied Minor") * (_xlpm.inflow="Inactive Return"))), "")&lt;&gt;"",1,0)),
SUM(IF(IFERROR(_xlfn.UNIQUE(_xlfn._xlws.FILTER(_xlpm.clientIds, (_xlpm.chronic&lt;&gt;"Chronic") * (_xlpm.hhType="Unaccompanied Minor") * (_xlpm.vet&lt;&gt;"Yes (HUD)") * (_xlpm.inflow="Inactive Return"))), "")&lt;&gt;"",1,0)),
SUM(IF(IFERROR(_xlfn.UNIQUE(_xlfn._xlws.FILTER(_xlpm.clientIds, (_xlpm.chronic&lt;&gt;"Chronic") * (_xlpm.hhType="Unaccompanied Minor") * (_xlpm.vet="Yes (HUD)") * (_xlpm.inflow="Inactive Return"))), "")&lt;&gt;"",1,0)),
SUM(IF(IFERROR(_xlfn.UNIQUE(_xlfn._xlws.FILTER(_xlpm.clientIds, (_xlpm.chronic&lt;&gt;"Chronic") * (_xlpm.hhType="Unaccompanied Youth") * (_xlpm.inflow="Inactive Return"))), "")&lt;&gt;"",1,0)),
SUM(IF(IFERROR(_xlfn.UNIQUE(_xlfn._xlws.FILTER(_xlpm.clientIds, (_xlpm.chronic&lt;&gt;"Chronic") * (_xlpm.hhType="Unaccompanied Youth") * (_xlpm.vet&lt;&gt;"Yes (HUD)") * (_xlpm.inflow="Inactive Return"))), "")&lt;&gt;"",1,0)),
SUM(IF(IFERROR(_xlfn.UNIQUE(_xlfn._xlws.FILTER(_xlpm.clientIds, (_xlpm.chronic&lt;&gt;"Chronic") * (_xlpm.hhType="Unaccompanied Youth") * (_xlpm.vet="Yes (HUD)") * (_xlpm.inflow="Inactive Return"))), "")&lt;&gt;"",1,0)),
SUM(IF(IFERROR(_xlfn.UNIQUE(_xlfn._xlws.FILTER(_xlpm.clientIds, (_xlpm.chronic&lt;&gt;"Chronic") * (_xlpm.inflow="Inactive Return"))), "")&lt;&gt;"",1,0))
))</f>
        <v>0</v>
      </c>
      <c r="AB40" s="25" cm="1">
        <f t="array" aca="1" ref="AB40:AB61" ca="1">_xlfn.LET(
_xlpm.clientIds, INDIRECT("'"&amp;$U$26&amp;"'!"&amp;$U$27&amp;"2:"&amp;$U$27&amp;$U$35),
_xlpm.hhType, INDIRECT("'"&amp;$U$26&amp;"'!"&amp;$U$28&amp;"2:"&amp;$U$28&amp;$U$35),
_xlpm.hoh, INDIRECT("'"&amp;$U$26&amp;"'!"&amp;$U$29&amp;"2:"&amp;$U$29&amp;$U$35),
_xlpm.chronic, INDIRECT("'"&amp;$U$26&amp;"'!"&amp;$U$30&amp;"2:"&amp;$U$30&amp;$U$35),
_xlpm.vet, INDIRECT("'"&amp;$U$26&amp;"'!"&amp;$U$31&amp;"2:"&amp;$U$31&amp;$U$35),
_xlpm.inflow, INDIRECT("'"&amp;$U$26&amp;"'!"&amp;$U$32&amp;"2:"&amp;$U$32&amp;$U$35),
_xlfn.VSTACK(
SUM(IF(IFERROR(_xlfn.UNIQUE(_xlfn._xlws.FILTER(_xlpm.clientIds, (_xlpm.hhType="Families") * (_xlpm.inflow="Inactive Return"))), "")&lt;&gt;"",1,0)),
SUM(IF(IFERROR(_xlfn.UNIQUE(_xlfn._xlws.FILTER(_xlpm.clientIds, (_xlpm.hhType="Families") * (_xlpm.vet&lt;&gt;"Yes (HUD)") * (_xlpm.inflow="Inactive Return"))), "")&lt;&gt;"",1,0)),
SUM(IF(IFERROR(_xlfn.UNIQUE(_xlfn._xlws.FILTER(_xlpm.clientIds, (_xlpm.hhType="Families") * (_xlpm.vet="Yes (HUD)") * (_xlpm.inflow="Inactive Return"))), "")&lt;&gt;"",1,0)),
SUM(IF(IFERROR(_xlfn.UNIQUE(_xlfn._xlws.FILTER(_xlpm.clientIds, (_xlpm.hhType="Families") * (_xlpm.hoh="Self (head of household)") * (_xlpm.inflow="Inactive Return"))), "")&lt;&gt;"",1,0)),
SUM(IF(IFERROR(_xlfn.UNIQUE(_xlfn._xlws.FILTER(_xlpm.clientIds, (_xlpm.hhType="Families") * (_xlpm.vet&lt;&gt;"Yes (HUD)") * (_xlpm.hoh="Self (head of household)") * (_xlpm.inflow="Inactive Return"))), "")&lt;&gt;"",1,0)),
SUM(IF(IFERROR(_xlfn.UNIQUE(_xlfn._xlws.FILTER(_xlpm.clientIds, (_xlpm.hhType="Families") * (_xlpm.vet="Yes (HUD)") * (_xlpm.hoh="Self (head of household)") * (_xlpm.inflow="Inactive Return"))), "")&lt;&gt;"",1,0)),
SUM(IF(IFERROR(_xlfn.UNIQUE(_xlfn._xlws.FILTER(_xlpm.clientIds, (_xlpm.hhType="No HoH or DOB Missing") * (_xlpm.inflow="Inactive Return"))), "")&lt;&gt;"",1,0)),
SUM(IF(IFERROR(_xlfn.UNIQUE(_xlfn._xlws.FILTER(_xlpm.clientIds, (_xlpm.hhType="No HoH or DOB Missing") * (_xlpm.vet&lt;&gt;"Yes (HUD)") * (_xlpm.inflow="Inactive Return"))), "")&lt;&gt;"",1,0)),
SUM(IF(IFERROR(_xlfn.UNIQUE(_xlfn._xlws.FILTER(_xlpm.clientIds, (_xlpm.hhType="No HoH or DOB Missing") * (_xlpm.vet="Yes (HUD)") * (_xlpm.inflow="Inactive Return"))), "")&lt;&gt;"",1,0)),
SUM(IF(IFERROR(_xlfn.UNIQUE(_xlfn._xlws.FILTER(_xlpm.clientIds, (_xlpm.hhType="Other Household Type") * (_xlpm.inflow="Inactive Return"))), "")&lt;&gt;"",1,0)),
SUM(IF(IFERROR(_xlfn.UNIQUE(_xlfn._xlws.FILTER(_xlpm.clientIds, (_xlpm.hhType="Other Household Type") * (_xlpm.vet&lt;&gt;"Yes (HUD)") * (_xlpm.inflow="Inactive Return"))), "")&lt;&gt;"",1,0)),
SUM(IF(IFERROR(_xlfn.UNIQUE(_xlfn._xlws.FILTER(_xlpm.clientIds, (_xlpm.hhType="Other Household Type") * (_xlpm.vet="Yes (HUD)") * (_xlpm.inflow="Inactive Return"))), "")&lt;&gt;"",1,0)),
SUM(IF(IFERROR(_xlfn.UNIQUE(_xlfn._xlws.FILTER(_xlpm.clientIds, (_xlpm.hhType="Single Adults") * (_xlpm.inflow="Inactive Return"))), "")&lt;&gt;"",1,0)),
SUM(IF(IFERROR(_xlfn.UNIQUE(_xlfn._xlws.FILTER(_xlpm.clientIds, (_xlpm.hhType="Single Adults") * (_xlpm.vet&lt;&gt;"Yes (HUD)") * (_xlpm.inflow="Inactive Return"))), "")&lt;&gt;"",1,0)),
SUM(IF(IFERROR(_xlfn.UNIQUE(_xlfn._xlws.FILTER(_xlpm.clientIds, (_xlpm.hhType="Single Adults") * (_xlpm.vet="Yes (HUD)") * (_xlpm.inflow="Inactive Return"))), "")&lt;&gt;"",1,0)),
SUM(IF(IFERROR(_xlfn.UNIQUE(_xlfn._xlws.FILTER(_xlpm.clientIds, (_xlpm.hhType="Unaccompanied Minor") * (_xlpm.inflow="Inactive Return"))), "")&lt;&gt;"",1,0)),
SUM(IF(IFERROR(_xlfn.UNIQUE(_xlfn._xlws.FILTER(_xlpm.clientIds, (_xlpm.hhType="Unaccompanied Minor") * (_xlpm.vet&lt;&gt;"Yes (HUD)") * (_xlpm.inflow="Inactive Return"))), "")&lt;&gt;"",1,0)),
SUM(IF(IFERROR(_xlfn.UNIQUE(_xlfn._xlws.FILTER(_xlpm.clientIds, (_xlpm.hhType="Unaccompanied Minor") * (_xlpm.vet="Yes (HUD)") * (_xlpm.inflow="Inactive Return"))), "")&lt;&gt;"",1,0)),
SUM(IF(IFERROR(_xlfn.UNIQUE(_xlfn._xlws.FILTER(_xlpm.clientIds, (_xlpm.hhType="Unaccompanied Youth") * (_xlpm.inflow="Inactive Return"))), "")&lt;&gt;"",1,0)),
SUM(IF(IFERROR(_xlfn.UNIQUE(_xlfn._xlws.FILTER(_xlpm.clientIds, (_xlpm.hhType="Unaccompanied Youth") * (_xlpm.vet&lt;&gt;"Yes (HUD)") * (_xlpm.inflow="Inactive Return"))), "")&lt;&gt;"",1,0)),
SUM(IF(IFERROR(_xlfn.UNIQUE(_xlfn._xlws.FILTER(_xlpm.clientIds, (_xlpm.hhType="Unaccompanied Youth") * (_xlpm.vet="Yes (HUD)") * (_xlpm.inflow="Inactive Return"))), "")&lt;&gt;"",1,0)),
SUM(IF(IFERROR(_xlfn.UNIQUE(_xlfn._xlws.FILTER(_xlpm.clientIds, (_xlpm.inflow="Inactive Return"))), "")&lt;&gt;"",1,0))
))</f>
        <v>0</v>
      </c>
      <c r="AC40" s="28"/>
    </row>
    <row r="41" spans="2:29" ht="15" customHeight="1" x14ac:dyDescent="0.2">
      <c r="B41" s="27"/>
      <c r="C41" s="24" t="s">
        <v>22</v>
      </c>
      <c r="D41" s="24">
        <f ca="1"/>
        <v>0</v>
      </c>
      <c r="E41" s="24">
        <f ca="1"/>
        <v>0</v>
      </c>
      <c r="F41" s="24">
        <f ca="1"/>
        <v>0</v>
      </c>
      <c r="H41" s="24" t="s">
        <v>22</v>
      </c>
      <c r="I41" s="24">
        <f ca="1"/>
        <v>0</v>
      </c>
      <c r="J41" s="24">
        <f ca="1"/>
        <v>0</v>
      </c>
      <c r="K41" s="24">
        <f ca="1"/>
        <v>0</v>
      </c>
      <c r="L41" s="28"/>
      <c r="N41" s="27"/>
      <c r="O41" s="24" t="s">
        <v>22</v>
      </c>
      <c r="P41" s="24">
        <f ca="1"/>
        <v>0</v>
      </c>
      <c r="Q41" s="24">
        <f ca="1"/>
        <v>0</v>
      </c>
      <c r="R41" s="24">
        <f ca="1"/>
        <v>0</v>
      </c>
      <c r="T41" s="24" t="s">
        <v>22</v>
      </c>
      <c r="U41" s="24">
        <f ca="1"/>
        <v>0</v>
      </c>
      <c r="V41" s="24">
        <f ca="1"/>
        <v>0</v>
      </c>
      <c r="W41" s="24">
        <f ca="1"/>
        <v>0</v>
      </c>
      <c r="Y41" s="24" t="s">
        <v>22</v>
      </c>
      <c r="Z41" s="24">
        <f ca="1"/>
        <v>0</v>
      </c>
      <c r="AA41" s="24">
        <f ca="1"/>
        <v>0</v>
      </c>
      <c r="AB41" s="24">
        <f ca="1"/>
        <v>0</v>
      </c>
      <c r="AC41" s="28"/>
    </row>
    <row r="42" spans="2:29" ht="15" customHeight="1" x14ac:dyDescent="0.2">
      <c r="B42" s="27"/>
      <c r="C42" s="24" t="s">
        <v>23</v>
      </c>
      <c r="D42" s="24">
        <f ca="1"/>
        <v>0</v>
      </c>
      <c r="E42" s="24">
        <f ca="1"/>
        <v>0</v>
      </c>
      <c r="F42" s="24">
        <f ca="1"/>
        <v>0</v>
      </c>
      <c r="H42" s="24" t="s">
        <v>23</v>
      </c>
      <c r="I42" s="24">
        <f ca="1"/>
        <v>0</v>
      </c>
      <c r="J42" s="24">
        <f ca="1"/>
        <v>0</v>
      </c>
      <c r="K42" s="24">
        <f ca="1"/>
        <v>0</v>
      </c>
      <c r="L42" s="28"/>
      <c r="N42" s="27"/>
      <c r="O42" s="24" t="s">
        <v>23</v>
      </c>
      <c r="P42" s="24">
        <f ca="1"/>
        <v>0</v>
      </c>
      <c r="Q42" s="24">
        <f ca="1"/>
        <v>0</v>
      </c>
      <c r="R42" s="24">
        <f ca="1"/>
        <v>0</v>
      </c>
      <c r="S42" s="47"/>
      <c r="T42" s="24" t="s">
        <v>23</v>
      </c>
      <c r="U42" s="24">
        <f ca="1"/>
        <v>0</v>
      </c>
      <c r="V42" s="24">
        <f ca="1"/>
        <v>0</v>
      </c>
      <c r="W42" s="24">
        <f ca="1"/>
        <v>0</v>
      </c>
      <c r="Y42" s="24" t="s">
        <v>23</v>
      </c>
      <c r="Z42" s="24">
        <f ca="1"/>
        <v>0</v>
      </c>
      <c r="AA42" s="24">
        <f ca="1"/>
        <v>0</v>
      </c>
      <c r="AB42" s="24">
        <f ca="1"/>
        <v>0</v>
      </c>
      <c r="AC42" s="28"/>
    </row>
    <row r="43" spans="2:29" ht="15" customHeight="1" x14ac:dyDescent="0.2">
      <c r="B43" s="27"/>
      <c r="C43" s="41" t="s">
        <v>72</v>
      </c>
      <c r="D43" s="62">
        <f ca="1"/>
        <v>0</v>
      </c>
      <c r="E43" s="62">
        <f ca="1"/>
        <v>0</v>
      </c>
      <c r="F43" s="62">
        <f ca="1"/>
        <v>0</v>
      </c>
      <c r="H43" s="41" t="s">
        <v>72</v>
      </c>
      <c r="I43" s="62">
        <f ca="1"/>
        <v>0</v>
      </c>
      <c r="J43" s="62">
        <f ca="1"/>
        <v>0</v>
      </c>
      <c r="K43" s="62">
        <f ca="1"/>
        <v>0</v>
      </c>
      <c r="L43" s="28"/>
      <c r="N43" s="27"/>
      <c r="O43" s="41" t="s">
        <v>72</v>
      </c>
      <c r="P43" s="25">
        <f ca="1"/>
        <v>0</v>
      </c>
      <c r="Q43" s="25">
        <f ca="1"/>
        <v>0</v>
      </c>
      <c r="R43" s="25">
        <f ca="1"/>
        <v>0</v>
      </c>
      <c r="T43" s="41" t="s">
        <v>72</v>
      </c>
      <c r="U43" s="25">
        <f ca="1"/>
        <v>0</v>
      </c>
      <c r="V43" s="25">
        <f ca="1"/>
        <v>0</v>
      </c>
      <c r="W43" s="25">
        <f ca="1"/>
        <v>0</v>
      </c>
      <c r="Y43" s="41" t="s">
        <v>72</v>
      </c>
      <c r="Z43" s="25">
        <f ca="1"/>
        <v>0</v>
      </c>
      <c r="AA43" s="25">
        <f ca="1"/>
        <v>0</v>
      </c>
      <c r="AB43" s="25">
        <f ca="1"/>
        <v>0</v>
      </c>
      <c r="AC43" s="28"/>
    </row>
    <row r="44" spans="2:29" ht="15" customHeight="1" x14ac:dyDescent="0.2">
      <c r="B44" s="27"/>
      <c r="C44" s="24" t="s">
        <v>22</v>
      </c>
      <c r="D44" s="24">
        <f ca="1"/>
        <v>0</v>
      </c>
      <c r="E44" s="24">
        <f ca="1"/>
        <v>0</v>
      </c>
      <c r="F44" s="24">
        <f ca="1"/>
        <v>0</v>
      </c>
      <c r="H44" s="24" t="s">
        <v>22</v>
      </c>
      <c r="I44" s="24">
        <f ca="1"/>
        <v>0</v>
      </c>
      <c r="J44" s="24">
        <f ca="1"/>
        <v>0</v>
      </c>
      <c r="K44" s="24">
        <f ca="1"/>
        <v>0</v>
      </c>
      <c r="L44" s="28"/>
      <c r="N44" s="27"/>
      <c r="O44" s="24" t="s">
        <v>22</v>
      </c>
      <c r="P44" s="24">
        <f ca="1"/>
        <v>0</v>
      </c>
      <c r="Q44" s="24">
        <f ca="1"/>
        <v>0</v>
      </c>
      <c r="R44" s="24">
        <f ca="1"/>
        <v>0</v>
      </c>
      <c r="T44" s="24" t="s">
        <v>22</v>
      </c>
      <c r="U44" s="24">
        <f ca="1"/>
        <v>0</v>
      </c>
      <c r="V44" s="24">
        <f ca="1"/>
        <v>0</v>
      </c>
      <c r="W44" s="24">
        <f ca="1"/>
        <v>0</v>
      </c>
      <c r="Y44" s="24" t="s">
        <v>22</v>
      </c>
      <c r="Z44" s="24">
        <f ca="1"/>
        <v>0</v>
      </c>
      <c r="AA44" s="24">
        <f ca="1"/>
        <v>0</v>
      </c>
      <c r="AB44" s="24">
        <f ca="1"/>
        <v>0</v>
      </c>
      <c r="AC44" s="28"/>
    </row>
    <row r="45" spans="2:29" ht="15" customHeight="1" x14ac:dyDescent="0.2">
      <c r="B45" s="27"/>
      <c r="C45" s="24" t="s">
        <v>23</v>
      </c>
      <c r="D45" s="24">
        <f ca="1"/>
        <v>0</v>
      </c>
      <c r="E45" s="24">
        <f ca="1"/>
        <v>0</v>
      </c>
      <c r="F45" s="24">
        <f ca="1"/>
        <v>0</v>
      </c>
      <c r="H45" s="24" t="s">
        <v>23</v>
      </c>
      <c r="I45" s="24">
        <f ca="1"/>
        <v>0</v>
      </c>
      <c r="J45" s="24">
        <f ca="1"/>
        <v>0</v>
      </c>
      <c r="K45" s="24">
        <f ca="1"/>
        <v>0</v>
      </c>
      <c r="L45" s="28"/>
      <c r="N45" s="27"/>
      <c r="O45" s="24" t="s">
        <v>23</v>
      </c>
      <c r="P45" s="24">
        <f ca="1"/>
        <v>0</v>
      </c>
      <c r="Q45" s="24">
        <f ca="1"/>
        <v>0</v>
      </c>
      <c r="R45" s="24">
        <f ca="1"/>
        <v>0</v>
      </c>
      <c r="S45" s="47"/>
      <c r="T45" s="24" t="s">
        <v>23</v>
      </c>
      <c r="U45" s="24">
        <f ca="1"/>
        <v>0</v>
      </c>
      <c r="V45" s="24">
        <f ca="1"/>
        <v>0</v>
      </c>
      <c r="W45" s="24">
        <f ca="1"/>
        <v>0</v>
      </c>
      <c r="Y45" s="24" t="s">
        <v>23</v>
      </c>
      <c r="Z45" s="24">
        <f ca="1"/>
        <v>0</v>
      </c>
      <c r="AA45" s="24">
        <f ca="1"/>
        <v>0</v>
      </c>
      <c r="AB45" s="24">
        <f ca="1"/>
        <v>0</v>
      </c>
      <c r="AC45" s="28"/>
    </row>
    <row r="46" spans="2:29" ht="15" customHeight="1" x14ac:dyDescent="0.2">
      <c r="B46" s="27"/>
      <c r="C46" s="41" t="s">
        <v>24</v>
      </c>
      <c r="D46" s="62">
        <f ca="1"/>
        <v>0</v>
      </c>
      <c r="E46" s="62">
        <f ca="1"/>
        <v>0</v>
      </c>
      <c r="F46" s="62">
        <f ca="1"/>
        <v>0</v>
      </c>
      <c r="H46" s="41" t="s">
        <v>24</v>
      </c>
      <c r="I46" s="62">
        <f ca="1"/>
        <v>0</v>
      </c>
      <c r="J46" s="62">
        <f ca="1"/>
        <v>0</v>
      </c>
      <c r="K46" s="62">
        <f ca="1"/>
        <v>0</v>
      </c>
      <c r="L46" s="28"/>
      <c r="N46" s="27"/>
      <c r="O46" s="49" t="s">
        <v>24</v>
      </c>
      <c r="P46" s="25">
        <f ca="1"/>
        <v>0</v>
      </c>
      <c r="Q46" s="25">
        <f ca="1"/>
        <v>0</v>
      </c>
      <c r="R46" s="25">
        <f ca="1"/>
        <v>0</v>
      </c>
      <c r="T46" s="49" t="s">
        <v>24</v>
      </c>
      <c r="U46" s="25">
        <f ca="1"/>
        <v>0</v>
      </c>
      <c r="V46" s="25">
        <f ca="1"/>
        <v>0</v>
      </c>
      <c r="W46" s="25">
        <f ca="1"/>
        <v>0</v>
      </c>
      <c r="Y46" s="49" t="s">
        <v>24</v>
      </c>
      <c r="Z46" s="25">
        <f ca="1"/>
        <v>0</v>
      </c>
      <c r="AA46" s="25">
        <f ca="1"/>
        <v>0</v>
      </c>
      <c r="AB46" s="25">
        <f ca="1"/>
        <v>0</v>
      </c>
      <c r="AC46" s="28"/>
    </row>
    <row r="47" spans="2:29" ht="15" customHeight="1" x14ac:dyDescent="0.2">
      <c r="B47" s="27"/>
      <c r="C47" s="24" t="s">
        <v>22</v>
      </c>
      <c r="D47" s="24">
        <f ca="1"/>
        <v>0</v>
      </c>
      <c r="E47" s="24">
        <f ca="1"/>
        <v>0</v>
      </c>
      <c r="F47" s="24">
        <f ca="1"/>
        <v>0</v>
      </c>
      <c r="H47" s="24" t="s">
        <v>22</v>
      </c>
      <c r="I47" s="24">
        <f ca="1"/>
        <v>0</v>
      </c>
      <c r="J47" s="24">
        <f ca="1"/>
        <v>0</v>
      </c>
      <c r="K47" s="24">
        <f ca="1"/>
        <v>0</v>
      </c>
      <c r="L47" s="28"/>
      <c r="N47" s="27"/>
      <c r="O47" s="24" t="s">
        <v>22</v>
      </c>
      <c r="P47" s="24">
        <f ca="1"/>
        <v>0</v>
      </c>
      <c r="Q47" s="24">
        <f ca="1"/>
        <v>0</v>
      </c>
      <c r="R47" s="24">
        <f ca="1"/>
        <v>0</v>
      </c>
      <c r="T47" s="24" t="s">
        <v>22</v>
      </c>
      <c r="U47" s="24">
        <f ca="1"/>
        <v>0</v>
      </c>
      <c r="V47" s="24">
        <f ca="1"/>
        <v>0</v>
      </c>
      <c r="W47" s="24">
        <f ca="1"/>
        <v>0</v>
      </c>
      <c r="Y47" s="24" t="s">
        <v>22</v>
      </c>
      <c r="Z47" s="24">
        <f ca="1"/>
        <v>0</v>
      </c>
      <c r="AA47" s="24">
        <f ca="1"/>
        <v>0</v>
      </c>
      <c r="AB47" s="24">
        <f ca="1"/>
        <v>0</v>
      </c>
      <c r="AC47" s="28"/>
    </row>
    <row r="48" spans="2:29" ht="15" customHeight="1" x14ac:dyDescent="0.2">
      <c r="B48" s="27"/>
      <c r="C48" s="24" t="s">
        <v>23</v>
      </c>
      <c r="D48" s="24">
        <f ca="1"/>
        <v>0</v>
      </c>
      <c r="E48" s="24">
        <f ca="1"/>
        <v>0</v>
      </c>
      <c r="F48" s="24">
        <f ca="1"/>
        <v>0</v>
      </c>
      <c r="H48" s="24" t="s">
        <v>23</v>
      </c>
      <c r="I48" s="24">
        <f ca="1"/>
        <v>0</v>
      </c>
      <c r="J48" s="24">
        <f ca="1"/>
        <v>0</v>
      </c>
      <c r="K48" s="24">
        <f ca="1"/>
        <v>0</v>
      </c>
      <c r="L48" s="28"/>
      <c r="N48" s="27"/>
      <c r="O48" s="24" t="s">
        <v>23</v>
      </c>
      <c r="P48" s="24">
        <f ca="1"/>
        <v>0</v>
      </c>
      <c r="Q48" s="24">
        <f ca="1"/>
        <v>0</v>
      </c>
      <c r="R48" s="24">
        <f ca="1"/>
        <v>0</v>
      </c>
      <c r="T48" s="24" t="s">
        <v>23</v>
      </c>
      <c r="U48" s="24">
        <f ca="1"/>
        <v>0</v>
      </c>
      <c r="V48" s="24">
        <f ca="1"/>
        <v>0</v>
      </c>
      <c r="W48" s="24">
        <f ca="1"/>
        <v>0</v>
      </c>
      <c r="Y48" s="24" t="s">
        <v>23</v>
      </c>
      <c r="Z48" s="24">
        <f ca="1"/>
        <v>0</v>
      </c>
      <c r="AA48" s="24">
        <f ca="1"/>
        <v>0</v>
      </c>
      <c r="AB48" s="24">
        <f ca="1"/>
        <v>0</v>
      </c>
      <c r="AC48" s="28"/>
    </row>
    <row r="49" spans="2:29" ht="15" customHeight="1" x14ac:dyDescent="0.2">
      <c r="B49" s="27"/>
      <c r="C49" s="41" t="s">
        <v>25</v>
      </c>
      <c r="D49" s="62">
        <f ca="1"/>
        <v>0</v>
      </c>
      <c r="E49" s="62">
        <f ca="1"/>
        <v>0</v>
      </c>
      <c r="F49" s="62">
        <f ca="1"/>
        <v>0</v>
      </c>
      <c r="H49" s="41" t="s">
        <v>25</v>
      </c>
      <c r="I49" s="62">
        <f ca="1"/>
        <v>0</v>
      </c>
      <c r="J49" s="62">
        <f ca="1"/>
        <v>0</v>
      </c>
      <c r="K49" s="62">
        <f ca="1"/>
        <v>0</v>
      </c>
      <c r="L49" s="28"/>
      <c r="N49" s="27"/>
      <c r="O49" s="49" t="s">
        <v>25</v>
      </c>
      <c r="P49" s="25">
        <f ca="1"/>
        <v>0</v>
      </c>
      <c r="Q49" s="25">
        <f ca="1"/>
        <v>0</v>
      </c>
      <c r="R49" s="25">
        <f ca="1"/>
        <v>0</v>
      </c>
      <c r="T49" s="49" t="s">
        <v>25</v>
      </c>
      <c r="U49" s="25">
        <f ca="1"/>
        <v>0</v>
      </c>
      <c r="V49" s="25">
        <f ca="1"/>
        <v>0</v>
      </c>
      <c r="W49" s="25">
        <f ca="1"/>
        <v>0</v>
      </c>
      <c r="Y49" s="49" t="s">
        <v>25</v>
      </c>
      <c r="Z49" s="25">
        <f ca="1"/>
        <v>0</v>
      </c>
      <c r="AA49" s="25">
        <f ca="1"/>
        <v>0</v>
      </c>
      <c r="AB49" s="25">
        <f ca="1"/>
        <v>0</v>
      </c>
      <c r="AC49" s="28"/>
    </row>
    <row r="50" spans="2:29" ht="15" customHeight="1" x14ac:dyDescent="0.2">
      <c r="B50" s="27"/>
      <c r="C50" s="24" t="s">
        <v>22</v>
      </c>
      <c r="D50" s="24">
        <f ca="1"/>
        <v>0</v>
      </c>
      <c r="E50" s="24">
        <f ca="1"/>
        <v>0</v>
      </c>
      <c r="F50" s="24">
        <f ca="1"/>
        <v>0</v>
      </c>
      <c r="H50" s="24" t="s">
        <v>22</v>
      </c>
      <c r="I50" s="24">
        <f ca="1"/>
        <v>0</v>
      </c>
      <c r="J50" s="24">
        <f ca="1"/>
        <v>0</v>
      </c>
      <c r="K50" s="24">
        <f ca="1"/>
        <v>0</v>
      </c>
      <c r="L50" s="28"/>
      <c r="N50" s="27"/>
      <c r="O50" s="24" t="s">
        <v>22</v>
      </c>
      <c r="P50" s="24">
        <f ca="1"/>
        <v>0</v>
      </c>
      <c r="Q50" s="24">
        <f ca="1"/>
        <v>0</v>
      </c>
      <c r="R50" s="24">
        <f ca="1"/>
        <v>0</v>
      </c>
      <c r="T50" s="24" t="s">
        <v>22</v>
      </c>
      <c r="U50" s="24">
        <f ca="1"/>
        <v>0</v>
      </c>
      <c r="V50" s="24">
        <f ca="1"/>
        <v>0</v>
      </c>
      <c r="W50" s="24">
        <f ca="1"/>
        <v>0</v>
      </c>
      <c r="Y50" s="24" t="s">
        <v>22</v>
      </c>
      <c r="Z50" s="24">
        <f ca="1"/>
        <v>0</v>
      </c>
      <c r="AA50" s="24">
        <f ca="1"/>
        <v>0</v>
      </c>
      <c r="AB50" s="24">
        <f ca="1"/>
        <v>0</v>
      </c>
      <c r="AC50" s="28"/>
    </row>
    <row r="51" spans="2:29" ht="15" customHeight="1" x14ac:dyDescent="0.2">
      <c r="B51" s="27"/>
      <c r="C51" s="24" t="s">
        <v>23</v>
      </c>
      <c r="D51" s="24">
        <f ca="1"/>
        <v>0</v>
      </c>
      <c r="E51" s="24">
        <f ca="1"/>
        <v>0</v>
      </c>
      <c r="F51" s="24">
        <f ca="1"/>
        <v>0</v>
      </c>
      <c r="H51" s="24" t="s">
        <v>23</v>
      </c>
      <c r="I51" s="24">
        <f ca="1"/>
        <v>0</v>
      </c>
      <c r="J51" s="24">
        <f ca="1"/>
        <v>0</v>
      </c>
      <c r="K51" s="24">
        <f ca="1"/>
        <v>0</v>
      </c>
      <c r="L51" s="28"/>
      <c r="N51" s="27"/>
      <c r="O51" s="24" t="s">
        <v>23</v>
      </c>
      <c r="P51" s="24">
        <f ca="1"/>
        <v>0</v>
      </c>
      <c r="Q51" s="24">
        <f ca="1"/>
        <v>0</v>
      </c>
      <c r="R51" s="24">
        <f ca="1"/>
        <v>0</v>
      </c>
      <c r="T51" s="24" t="s">
        <v>23</v>
      </c>
      <c r="U51" s="24">
        <f ca="1"/>
        <v>0</v>
      </c>
      <c r="V51" s="24">
        <f ca="1"/>
        <v>0</v>
      </c>
      <c r="W51" s="24">
        <f ca="1"/>
        <v>0</v>
      </c>
      <c r="Y51" s="24" t="s">
        <v>23</v>
      </c>
      <c r="Z51" s="24">
        <f ca="1"/>
        <v>0</v>
      </c>
      <c r="AA51" s="24">
        <f ca="1"/>
        <v>0</v>
      </c>
      <c r="AB51" s="24">
        <f ca="1"/>
        <v>0</v>
      </c>
      <c r="AC51" s="28"/>
    </row>
    <row r="52" spans="2:29" ht="15" customHeight="1" x14ac:dyDescent="0.2">
      <c r="B52" s="27"/>
      <c r="C52" s="41" t="s">
        <v>26</v>
      </c>
      <c r="D52" s="62">
        <f ca="1"/>
        <v>0</v>
      </c>
      <c r="E52" s="62">
        <f ca="1"/>
        <v>0</v>
      </c>
      <c r="F52" s="62">
        <f ca="1"/>
        <v>0</v>
      </c>
      <c r="H52" s="41" t="s">
        <v>26</v>
      </c>
      <c r="I52" s="62">
        <f ca="1"/>
        <v>0</v>
      </c>
      <c r="J52" s="62">
        <f ca="1"/>
        <v>0</v>
      </c>
      <c r="K52" s="62">
        <f ca="1"/>
        <v>0</v>
      </c>
      <c r="L52" s="28"/>
      <c r="N52" s="27"/>
      <c r="O52" s="49" t="s">
        <v>26</v>
      </c>
      <c r="P52" s="25">
        <f ca="1"/>
        <v>0</v>
      </c>
      <c r="Q52" s="25">
        <f ca="1"/>
        <v>0</v>
      </c>
      <c r="R52" s="25">
        <f ca="1"/>
        <v>0</v>
      </c>
      <c r="T52" s="49" t="s">
        <v>26</v>
      </c>
      <c r="U52" s="25">
        <f ca="1"/>
        <v>0</v>
      </c>
      <c r="V52" s="25">
        <f ca="1"/>
        <v>0</v>
      </c>
      <c r="W52" s="25">
        <f ca="1"/>
        <v>0</v>
      </c>
      <c r="Y52" s="49" t="s">
        <v>26</v>
      </c>
      <c r="Z52" s="25">
        <f ca="1"/>
        <v>0</v>
      </c>
      <c r="AA52" s="25">
        <f ca="1"/>
        <v>0</v>
      </c>
      <c r="AB52" s="25">
        <f ca="1"/>
        <v>0</v>
      </c>
      <c r="AC52" s="28"/>
    </row>
    <row r="53" spans="2:29" ht="15" customHeight="1" x14ac:dyDescent="0.2">
      <c r="B53" s="27"/>
      <c r="C53" s="24" t="s">
        <v>22</v>
      </c>
      <c r="D53" s="24">
        <f ca="1"/>
        <v>0</v>
      </c>
      <c r="E53" s="24">
        <f ca="1"/>
        <v>0</v>
      </c>
      <c r="F53" s="24">
        <f ca="1"/>
        <v>0</v>
      </c>
      <c r="H53" s="24" t="s">
        <v>22</v>
      </c>
      <c r="I53" s="24">
        <f ca="1"/>
        <v>0</v>
      </c>
      <c r="J53" s="24">
        <f ca="1"/>
        <v>0</v>
      </c>
      <c r="K53" s="24">
        <f ca="1"/>
        <v>0</v>
      </c>
      <c r="L53" s="28"/>
      <c r="N53" s="27"/>
      <c r="O53" s="24" t="s">
        <v>22</v>
      </c>
      <c r="P53" s="24">
        <f ca="1"/>
        <v>0</v>
      </c>
      <c r="Q53" s="24">
        <f ca="1"/>
        <v>0</v>
      </c>
      <c r="R53" s="24">
        <f ca="1"/>
        <v>0</v>
      </c>
      <c r="T53" s="24" t="s">
        <v>22</v>
      </c>
      <c r="U53" s="24">
        <f ca="1"/>
        <v>0</v>
      </c>
      <c r="V53" s="24">
        <f ca="1"/>
        <v>0</v>
      </c>
      <c r="W53" s="24">
        <f ca="1"/>
        <v>0</v>
      </c>
      <c r="Y53" s="24" t="s">
        <v>22</v>
      </c>
      <c r="Z53" s="24">
        <f ca="1"/>
        <v>0</v>
      </c>
      <c r="AA53" s="24">
        <f ca="1"/>
        <v>0</v>
      </c>
      <c r="AB53" s="24">
        <f ca="1"/>
        <v>0</v>
      </c>
      <c r="AC53" s="28"/>
    </row>
    <row r="54" spans="2:29" ht="15" customHeight="1" x14ac:dyDescent="0.2">
      <c r="B54" s="27"/>
      <c r="C54" s="24" t="s">
        <v>23</v>
      </c>
      <c r="D54" s="24">
        <f ca="1"/>
        <v>0</v>
      </c>
      <c r="E54" s="24">
        <f ca="1"/>
        <v>0</v>
      </c>
      <c r="F54" s="24">
        <f ca="1"/>
        <v>0</v>
      </c>
      <c r="H54" s="24" t="s">
        <v>23</v>
      </c>
      <c r="I54" s="24">
        <f ca="1"/>
        <v>0</v>
      </c>
      <c r="J54" s="24">
        <f ca="1"/>
        <v>0</v>
      </c>
      <c r="K54" s="24">
        <f ca="1"/>
        <v>0</v>
      </c>
      <c r="L54" s="28"/>
      <c r="N54" s="27"/>
      <c r="O54" s="24" t="s">
        <v>23</v>
      </c>
      <c r="P54" s="24">
        <f ca="1"/>
        <v>0</v>
      </c>
      <c r="Q54" s="24">
        <f ca="1"/>
        <v>0</v>
      </c>
      <c r="R54" s="24">
        <f ca="1"/>
        <v>0</v>
      </c>
      <c r="T54" s="24" t="s">
        <v>23</v>
      </c>
      <c r="U54" s="24">
        <f ca="1"/>
        <v>0</v>
      </c>
      <c r="V54" s="24">
        <f ca="1"/>
        <v>0</v>
      </c>
      <c r="W54" s="24">
        <f ca="1"/>
        <v>0</v>
      </c>
      <c r="Y54" s="24" t="s">
        <v>23</v>
      </c>
      <c r="Z54" s="24">
        <f ca="1"/>
        <v>0</v>
      </c>
      <c r="AA54" s="24">
        <f ca="1"/>
        <v>0</v>
      </c>
      <c r="AB54" s="24">
        <f ca="1"/>
        <v>0</v>
      </c>
      <c r="AC54" s="28"/>
    </row>
    <row r="55" spans="2:29" ht="25.5" x14ac:dyDescent="0.2">
      <c r="B55" s="27"/>
      <c r="C55" s="41" t="s">
        <v>27</v>
      </c>
      <c r="D55" s="62">
        <f ca="1"/>
        <v>0</v>
      </c>
      <c r="E55" s="62">
        <f ca="1"/>
        <v>0</v>
      </c>
      <c r="F55" s="62">
        <f ca="1"/>
        <v>0</v>
      </c>
      <c r="H55" s="41" t="s">
        <v>27</v>
      </c>
      <c r="I55" s="62">
        <f ca="1"/>
        <v>0</v>
      </c>
      <c r="J55" s="62">
        <f ca="1"/>
        <v>0</v>
      </c>
      <c r="K55" s="62">
        <f ca="1"/>
        <v>0</v>
      </c>
      <c r="L55" s="28"/>
      <c r="N55" s="27"/>
      <c r="O55" s="49" t="s">
        <v>27</v>
      </c>
      <c r="P55" s="25">
        <f ca="1"/>
        <v>0</v>
      </c>
      <c r="Q55" s="25">
        <f ca="1"/>
        <v>0</v>
      </c>
      <c r="R55" s="25">
        <f ca="1"/>
        <v>0</v>
      </c>
      <c r="T55" s="49" t="s">
        <v>27</v>
      </c>
      <c r="U55" s="25">
        <f ca="1"/>
        <v>0</v>
      </c>
      <c r="V55" s="25">
        <f ca="1"/>
        <v>0</v>
      </c>
      <c r="W55" s="25">
        <f ca="1"/>
        <v>0</v>
      </c>
      <c r="Y55" s="49" t="s">
        <v>27</v>
      </c>
      <c r="Z55" s="25">
        <f ca="1"/>
        <v>0</v>
      </c>
      <c r="AA55" s="25">
        <f ca="1"/>
        <v>0</v>
      </c>
      <c r="AB55" s="25">
        <f ca="1"/>
        <v>0</v>
      </c>
      <c r="AC55" s="28"/>
    </row>
    <row r="56" spans="2:29" ht="15" customHeight="1" x14ac:dyDescent="0.2">
      <c r="B56" s="27"/>
      <c r="C56" s="24" t="s">
        <v>22</v>
      </c>
      <c r="D56" s="24">
        <f ca="1"/>
        <v>0</v>
      </c>
      <c r="E56" s="24">
        <f ca="1"/>
        <v>0</v>
      </c>
      <c r="F56" s="24">
        <f ca="1"/>
        <v>0</v>
      </c>
      <c r="H56" s="24" t="s">
        <v>22</v>
      </c>
      <c r="I56" s="24">
        <f ca="1"/>
        <v>0</v>
      </c>
      <c r="J56" s="24">
        <f ca="1"/>
        <v>0</v>
      </c>
      <c r="K56" s="24">
        <f ca="1"/>
        <v>0</v>
      </c>
      <c r="L56" s="28"/>
      <c r="N56" s="27"/>
      <c r="O56" s="24" t="s">
        <v>22</v>
      </c>
      <c r="P56" s="24">
        <f ca="1"/>
        <v>0</v>
      </c>
      <c r="Q56" s="24">
        <f ca="1"/>
        <v>0</v>
      </c>
      <c r="R56" s="24">
        <f ca="1"/>
        <v>0</v>
      </c>
      <c r="T56" s="24" t="s">
        <v>22</v>
      </c>
      <c r="U56" s="24">
        <f ca="1"/>
        <v>0</v>
      </c>
      <c r="V56" s="24">
        <f ca="1"/>
        <v>0</v>
      </c>
      <c r="W56" s="24">
        <f ca="1"/>
        <v>0</v>
      </c>
      <c r="Y56" s="24" t="s">
        <v>22</v>
      </c>
      <c r="Z56" s="24">
        <f ca="1"/>
        <v>0</v>
      </c>
      <c r="AA56" s="24">
        <f ca="1"/>
        <v>0</v>
      </c>
      <c r="AB56" s="24">
        <f ca="1"/>
        <v>0</v>
      </c>
      <c r="AC56" s="28"/>
    </row>
    <row r="57" spans="2:29" ht="15" customHeight="1" x14ac:dyDescent="0.2">
      <c r="B57" s="27"/>
      <c r="C57" s="24" t="s">
        <v>23</v>
      </c>
      <c r="D57" s="24">
        <f ca="1"/>
        <v>0</v>
      </c>
      <c r="E57" s="24">
        <f ca="1"/>
        <v>0</v>
      </c>
      <c r="F57" s="24">
        <f ca="1"/>
        <v>0</v>
      </c>
      <c r="H57" s="24" t="s">
        <v>23</v>
      </c>
      <c r="I57" s="24">
        <f ca="1"/>
        <v>0</v>
      </c>
      <c r="J57" s="24">
        <f ca="1"/>
        <v>0</v>
      </c>
      <c r="K57" s="24">
        <f ca="1"/>
        <v>0</v>
      </c>
      <c r="L57" s="28"/>
      <c r="N57" s="27"/>
      <c r="O57" s="24" t="s">
        <v>23</v>
      </c>
      <c r="P57" s="24">
        <f ca="1"/>
        <v>0</v>
      </c>
      <c r="Q57" s="24">
        <f ca="1"/>
        <v>0</v>
      </c>
      <c r="R57" s="24">
        <f ca="1"/>
        <v>0</v>
      </c>
      <c r="T57" s="24" t="s">
        <v>23</v>
      </c>
      <c r="U57" s="24">
        <f ca="1"/>
        <v>0</v>
      </c>
      <c r="V57" s="24">
        <f ca="1"/>
        <v>0</v>
      </c>
      <c r="W57" s="24">
        <f ca="1"/>
        <v>0</v>
      </c>
      <c r="Y57" s="24" t="s">
        <v>23</v>
      </c>
      <c r="Z57" s="24">
        <f ca="1"/>
        <v>0</v>
      </c>
      <c r="AA57" s="24">
        <f ca="1"/>
        <v>0</v>
      </c>
      <c r="AB57" s="24">
        <f ca="1"/>
        <v>0</v>
      </c>
      <c r="AC57" s="28"/>
    </row>
    <row r="58" spans="2:29" ht="25.5" x14ac:dyDescent="0.2">
      <c r="B58" s="27"/>
      <c r="C58" s="41" t="s">
        <v>28</v>
      </c>
      <c r="D58" s="62">
        <f ca="1"/>
        <v>0</v>
      </c>
      <c r="E58" s="62">
        <f ca="1"/>
        <v>0</v>
      </c>
      <c r="F58" s="62">
        <f ca="1"/>
        <v>0</v>
      </c>
      <c r="H58" s="41" t="s">
        <v>28</v>
      </c>
      <c r="I58" s="62">
        <f ca="1"/>
        <v>0</v>
      </c>
      <c r="J58" s="62">
        <f ca="1"/>
        <v>0</v>
      </c>
      <c r="K58" s="62">
        <f ca="1"/>
        <v>0</v>
      </c>
      <c r="L58" s="28"/>
      <c r="N58" s="27"/>
      <c r="O58" s="49" t="s">
        <v>28</v>
      </c>
      <c r="P58" s="25">
        <f ca="1"/>
        <v>0</v>
      </c>
      <c r="Q58" s="25">
        <f ca="1"/>
        <v>0</v>
      </c>
      <c r="R58" s="25">
        <f ca="1"/>
        <v>0</v>
      </c>
      <c r="T58" s="49" t="s">
        <v>28</v>
      </c>
      <c r="U58" s="25">
        <f ca="1"/>
        <v>0</v>
      </c>
      <c r="V58" s="25">
        <f ca="1"/>
        <v>0</v>
      </c>
      <c r="W58" s="25">
        <f ca="1"/>
        <v>0</v>
      </c>
      <c r="Y58" s="49" t="s">
        <v>28</v>
      </c>
      <c r="Z58" s="25">
        <f ca="1"/>
        <v>0</v>
      </c>
      <c r="AA58" s="25">
        <f ca="1"/>
        <v>0</v>
      </c>
      <c r="AB58" s="25">
        <f ca="1"/>
        <v>0</v>
      </c>
      <c r="AC58" s="28"/>
    </row>
    <row r="59" spans="2:29" ht="15" customHeight="1" x14ac:dyDescent="0.2">
      <c r="B59" s="27"/>
      <c r="C59" s="24" t="s">
        <v>22</v>
      </c>
      <c r="D59" s="24">
        <f ca="1"/>
        <v>0</v>
      </c>
      <c r="E59" s="24">
        <f ca="1"/>
        <v>0</v>
      </c>
      <c r="F59" s="24">
        <f ca="1"/>
        <v>0</v>
      </c>
      <c r="H59" s="24" t="s">
        <v>22</v>
      </c>
      <c r="I59" s="24">
        <f ca="1"/>
        <v>0</v>
      </c>
      <c r="J59" s="24">
        <f ca="1"/>
        <v>0</v>
      </c>
      <c r="K59" s="24">
        <f ca="1"/>
        <v>0</v>
      </c>
      <c r="L59" s="28"/>
      <c r="N59" s="27"/>
      <c r="O59" s="24" t="s">
        <v>22</v>
      </c>
      <c r="P59" s="24">
        <f ca="1"/>
        <v>0</v>
      </c>
      <c r="Q59" s="24">
        <f ca="1"/>
        <v>0</v>
      </c>
      <c r="R59" s="24">
        <f ca="1"/>
        <v>0</v>
      </c>
      <c r="T59" s="24" t="s">
        <v>22</v>
      </c>
      <c r="U59" s="24">
        <f ca="1"/>
        <v>0</v>
      </c>
      <c r="V59" s="24">
        <f ca="1"/>
        <v>0</v>
      </c>
      <c r="W59" s="24">
        <f ca="1"/>
        <v>0</v>
      </c>
      <c r="Y59" s="24" t="s">
        <v>22</v>
      </c>
      <c r="Z59" s="24">
        <f ca="1"/>
        <v>0</v>
      </c>
      <c r="AA59" s="24">
        <f ca="1"/>
        <v>0</v>
      </c>
      <c r="AB59" s="24">
        <f ca="1"/>
        <v>0</v>
      </c>
      <c r="AC59" s="28"/>
    </row>
    <row r="60" spans="2:29" ht="15" customHeight="1" x14ac:dyDescent="0.2">
      <c r="B60" s="27"/>
      <c r="C60" s="24" t="s">
        <v>23</v>
      </c>
      <c r="D60" s="24">
        <f ca="1"/>
        <v>0</v>
      </c>
      <c r="E60" s="24">
        <f ca="1"/>
        <v>0</v>
      </c>
      <c r="F60" s="24">
        <f ca="1"/>
        <v>0</v>
      </c>
      <c r="H60" s="24" t="s">
        <v>23</v>
      </c>
      <c r="I60" s="24">
        <f ca="1"/>
        <v>0</v>
      </c>
      <c r="J60" s="24">
        <f ca="1"/>
        <v>0</v>
      </c>
      <c r="K60" s="24">
        <f ca="1"/>
        <v>0</v>
      </c>
      <c r="L60" s="28"/>
      <c r="N60" s="27"/>
      <c r="O60" s="24" t="s">
        <v>23</v>
      </c>
      <c r="P60" s="24">
        <f ca="1"/>
        <v>0</v>
      </c>
      <c r="Q60" s="24">
        <f ca="1"/>
        <v>0</v>
      </c>
      <c r="R60" s="24">
        <f ca="1"/>
        <v>0</v>
      </c>
      <c r="T60" s="24" t="s">
        <v>23</v>
      </c>
      <c r="U60" s="24">
        <f ca="1"/>
        <v>0</v>
      </c>
      <c r="V60" s="24">
        <f ca="1"/>
        <v>0</v>
      </c>
      <c r="W60" s="24">
        <f ca="1"/>
        <v>0</v>
      </c>
      <c r="Y60" s="24" t="s">
        <v>23</v>
      </c>
      <c r="Z60" s="24">
        <f ca="1"/>
        <v>0</v>
      </c>
      <c r="AA60" s="24">
        <f ca="1"/>
        <v>0</v>
      </c>
      <c r="AB60" s="24">
        <f ca="1"/>
        <v>0</v>
      </c>
      <c r="AC60" s="28"/>
    </row>
    <row r="61" spans="2:29" ht="15" customHeight="1" x14ac:dyDescent="0.2">
      <c r="B61" s="27"/>
      <c r="C61" s="63" t="s">
        <v>21</v>
      </c>
      <c r="D61" s="64">
        <f ca="1"/>
        <v>0</v>
      </c>
      <c r="E61" s="64">
        <f ca="1"/>
        <v>0</v>
      </c>
      <c r="F61" s="64">
        <f ca="1"/>
        <v>0</v>
      </c>
      <c r="H61" s="63" t="s">
        <v>21</v>
      </c>
      <c r="I61" s="64">
        <f ca="1"/>
        <v>0</v>
      </c>
      <c r="J61" s="64">
        <f ca="1"/>
        <v>0</v>
      </c>
      <c r="K61" s="64">
        <f ca="1"/>
        <v>0</v>
      </c>
      <c r="L61" s="28"/>
      <c r="N61" s="27"/>
      <c r="O61" s="52" t="s">
        <v>21</v>
      </c>
      <c r="P61" s="26">
        <f ca="1"/>
        <v>0</v>
      </c>
      <c r="Q61" s="26">
        <f ca="1"/>
        <v>0</v>
      </c>
      <c r="R61" s="26">
        <f ca="1"/>
        <v>0</v>
      </c>
      <c r="T61" s="52" t="s">
        <v>21</v>
      </c>
      <c r="U61" s="26">
        <f ca="1"/>
        <v>0</v>
      </c>
      <c r="V61" s="26">
        <f ca="1"/>
        <v>0</v>
      </c>
      <c r="W61" s="26">
        <f ca="1"/>
        <v>0</v>
      </c>
      <c r="Y61" s="52" t="s">
        <v>21</v>
      </c>
      <c r="Z61" s="26">
        <f ca="1"/>
        <v>0</v>
      </c>
      <c r="AA61" s="26">
        <f ca="1"/>
        <v>0</v>
      </c>
      <c r="AB61" s="26">
        <f ca="1"/>
        <v>0</v>
      </c>
      <c r="AC61" s="28"/>
    </row>
    <row r="62" spans="2:29" ht="13.5" thickBot="1" x14ac:dyDescent="0.25">
      <c r="B62" s="57"/>
      <c r="C62" s="58"/>
      <c r="D62" s="58"/>
      <c r="E62" s="58"/>
      <c r="F62" s="58"/>
      <c r="G62" s="58"/>
      <c r="H62" s="58"/>
      <c r="I62" s="58"/>
      <c r="J62" s="58"/>
      <c r="K62" s="58"/>
      <c r="L62" s="59"/>
      <c r="N62" s="57"/>
      <c r="O62" s="58"/>
      <c r="P62" s="58"/>
      <c r="Q62" s="58"/>
      <c r="R62" s="58"/>
      <c r="S62" s="58"/>
      <c r="T62" s="58"/>
      <c r="U62" s="58"/>
      <c r="V62" s="58"/>
      <c r="W62" s="58"/>
      <c r="X62" s="58"/>
      <c r="Y62" s="58"/>
      <c r="Z62" s="58"/>
      <c r="AA62" s="58"/>
      <c r="AB62" s="58"/>
      <c r="AC62" s="59"/>
    </row>
    <row r="66" spans="4:4" x14ac:dyDescent="0.2">
      <c r="D66" s="74"/>
    </row>
  </sheetData>
  <sheetProtection sheet="1" objects="1" scenarios="1"/>
  <mergeCells count="46">
    <mergeCell ref="E7:H7"/>
    <mergeCell ref="D3:G3"/>
    <mergeCell ref="D24:I24"/>
    <mergeCell ref="R24:X24"/>
    <mergeCell ref="D26:G26"/>
    <mergeCell ref="H26:I26"/>
    <mergeCell ref="R26:T26"/>
    <mergeCell ref="U26:X26"/>
    <mergeCell ref="C5:H5"/>
    <mergeCell ref="D27:G27"/>
    <mergeCell ref="H27:I27"/>
    <mergeCell ref="R27:T27"/>
    <mergeCell ref="U27:X27"/>
    <mergeCell ref="D28:G28"/>
    <mergeCell ref="H28:I28"/>
    <mergeCell ref="R28:T28"/>
    <mergeCell ref="U28:X28"/>
    <mergeCell ref="D29:G29"/>
    <mergeCell ref="H29:I29"/>
    <mergeCell ref="R29:T29"/>
    <mergeCell ref="U29:X29"/>
    <mergeCell ref="D30:G30"/>
    <mergeCell ref="H30:I30"/>
    <mergeCell ref="R30:T30"/>
    <mergeCell ref="U30:X30"/>
    <mergeCell ref="H31:I31"/>
    <mergeCell ref="R31:T31"/>
    <mergeCell ref="U31:X31"/>
    <mergeCell ref="D32:G32"/>
    <mergeCell ref="H32:I32"/>
    <mergeCell ref="R32:T32"/>
    <mergeCell ref="U32:X32"/>
    <mergeCell ref="D31:G31"/>
    <mergeCell ref="H37:K37"/>
    <mergeCell ref="C37:F37"/>
    <mergeCell ref="Y37:AB37"/>
    <mergeCell ref="R35:T35"/>
    <mergeCell ref="U35:X35"/>
    <mergeCell ref="O37:R37"/>
    <mergeCell ref="T37:W37"/>
    <mergeCell ref="D33:G33"/>
    <mergeCell ref="H33:I33"/>
    <mergeCell ref="D34:G34"/>
    <mergeCell ref="H34:I34"/>
    <mergeCell ref="D35:G35"/>
    <mergeCell ref="H35:I35"/>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BC06B-E083-4469-B87B-FCC9F351FEBB}">
  <sheetPr>
    <tabColor theme="4"/>
  </sheetPr>
  <dimension ref="A1:AJ63"/>
  <sheetViews>
    <sheetView zoomScaleNormal="100" workbookViewId="0">
      <selection activeCell="D17" sqref="D17"/>
    </sheetView>
  </sheetViews>
  <sheetFormatPr defaultColWidth="8.625" defaultRowHeight="12.75" x14ac:dyDescent="0.2"/>
  <cols>
    <col min="1" max="1" width="3.875" style="24" customWidth="1"/>
    <col min="2" max="2" width="2.625" style="24" customWidth="1"/>
    <col min="3" max="3" width="29.375" style="24" customWidth="1"/>
    <col min="4" max="4" width="10.75" style="24" customWidth="1"/>
    <col min="5" max="6" width="11.375" style="24" customWidth="1"/>
    <col min="7" max="7" width="11.25" style="24" customWidth="1"/>
    <col min="8" max="8" width="17.25" style="24" customWidth="1"/>
    <col min="9" max="9" width="16.25" style="24" customWidth="1"/>
    <col min="10" max="11" width="8.375" style="24" customWidth="1"/>
    <col min="12" max="12" width="2.625" style="24" customWidth="1"/>
    <col min="13" max="13" width="4.875" style="24" customWidth="1"/>
    <col min="14" max="14" width="2.625" style="24" customWidth="1"/>
    <col min="15" max="15" width="20" style="24" customWidth="1"/>
    <col min="16" max="21" width="8.625" style="24" customWidth="1"/>
    <col min="22" max="22" width="0.625" style="24" customWidth="1"/>
    <col min="23" max="28" width="8.625" style="24" customWidth="1"/>
    <col min="29" max="29" width="0.625" style="24" customWidth="1"/>
    <col min="30" max="35" width="8.625" style="24" customWidth="1"/>
    <col min="36" max="36" width="2.625" style="24" customWidth="1"/>
    <col min="37" max="38" width="8.625" style="24"/>
    <col min="39" max="39" width="8.625" style="24" customWidth="1"/>
    <col min="40" max="16384" width="8.625" style="24"/>
  </cols>
  <sheetData>
    <row r="1" spans="1:15" ht="13.5" thickBot="1" x14ac:dyDescent="0.25"/>
    <row r="2" spans="1:15" ht="15" customHeight="1" thickBot="1" x14ac:dyDescent="0.3">
      <c r="A2"/>
      <c r="B2" s="75"/>
      <c r="C2" s="76"/>
      <c r="D2" s="92"/>
      <c r="E2" s="92"/>
      <c r="F2" s="92"/>
      <c r="G2" s="92"/>
      <c r="H2" s="76"/>
      <c r="I2" s="76"/>
      <c r="J2" s="77"/>
      <c r="K2"/>
      <c r="L2"/>
      <c r="M2"/>
      <c r="N2"/>
      <c r="O2"/>
    </row>
    <row r="3" spans="1:15" ht="24" thickBot="1" x14ac:dyDescent="0.3">
      <c r="A3"/>
      <c r="B3" s="78"/>
      <c r="C3" s="132"/>
      <c r="D3" s="176" t="s">
        <v>104</v>
      </c>
      <c r="E3" s="177"/>
      <c r="F3" s="177"/>
      <c r="G3" s="178"/>
      <c r="H3" s="132"/>
      <c r="I3" s="132"/>
      <c r="J3" s="80"/>
      <c r="K3"/>
      <c r="L3"/>
      <c r="M3"/>
      <c r="N3"/>
      <c r="O3"/>
    </row>
    <row r="4" spans="1:15" ht="16.5" thickBot="1" x14ac:dyDescent="0.3">
      <c r="A4"/>
      <c r="B4" s="78"/>
      <c r="C4" s="84"/>
      <c r="D4" s="92"/>
      <c r="E4" s="92"/>
      <c r="F4" s="92"/>
      <c r="G4" s="92"/>
      <c r="H4" s="84"/>
      <c r="I4" s="84"/>
      <c r="J4" s="80"/>
      <c r="K4"/>
      <c r="L4"/>
      <c r="M4"/>
      <c r="N4"/>
      <c r="O4"/>
    </row>
    <row r="5" spans="1:15" ht="21.75" customHeight="1" thickBot="1" x14ac:dyDescent="0.3">
      <c r="A5"/>
      <c r="B5" s="78"/>
      <c r="C5" s="183" t="s">
        <v>107</v>
      </c>
      <c r="D5" s="184"/>
      <c r="E5" s="184"/>
      <c r="F5" s="184"/>
      <c r="G5" s="184"/>
      <c r="H5" s="184"/>
      <c r="I5" s="185"/>
      <c r="J5" s="80"/>
      <c r="K5"/>
      <c r="L5"/>
      <c r="M5"/>
      <c r="N5"/>
      <c r="O5"/>
    </row>
    <row r="6" spans="1:15" ht="24" thickBot="1" x14ac:dyDescent="0.4">
      <c r="A6"/>
      <c r="B6" s="78"/>
      <c r="C6" s="94"/>
      <c r="D6" s="94"/>
      <c r="E6" s="93"/>
      <c r="F6" s="93"/>
      <c r="G6" s="93"/>
      <c r="H6" s="93"/>
      <c r="I6" s="93"/>
      <c r="J6" s="80"/>
      <c r="K6"/>
      <c r="L6"/>
      <c r="M6"/>
      <c r="N6"/>
      <c r="O6"/>
    </row>
    <row r="7" spans="1:15" s="30" customFormat="1" ht="24" customHeight="1" thickBot="1" x14ac:dyDescent="0.3">
      <c r="A7"/>
      <c r="B7" s="102"/>
      <c r="C7" s="103"/>
      <c r="D7" s="115" t="s">
        <v>97</v>
      </c>
      <c r="E7" s="195" t="s">
        <v>93</v>
      </c>
      <c r="F7" s="196"/>
      <c r="G7" s="197"/>
      <c r="H7" s="195" t="s">
        <v>94</v>
      </c>
      <c r="I7" s="197"/>
      <c r="J7" s="104"/>
      <c r="K7"/>
      <c r="L7"/>
      <c r="M7"/>
      <c r="N7"/>
      <c r="O7"/>
    </row>
    <row r="8" spans="1:15" ht="63" x14ac:dyDescent="0.25">
      <c r="A8"/>
      <c r="B8" s="86"/>
      <c r="C8" s="109"/>
      <c r="D8" s="110" t="s">
        <v>89</v>
      </c>
      <c r="E8" s="114" t="s">
        <v>90</v>
      </c>
      <c r="F8" s="140" t="s">
        <v>91</v>
      </c>
      <c r="G8" s="141" t="s">
        <v>92</v>
      </c>
      <c r="H8" s="105" t="s">
        <v>95</v>
      </c>
      <c r="I8" s="106" t="s">
        <v>96</v>
      </c>
      <c r="J8" s="89"/>
      <c r="K8"/>
      <c r="L8"/>
      <c r="M8"/>
      <c r="N8"/>
      <c r="O8"/>
    </row>
    <row r="9" spans="1:15" ht="39" x14ac:dyDescent="0.25">
      <c r="A9"/>
      <c r="B9" s="78"/>
      <c r="C9" s="120" t="s">
        <v>106</v>
      </c>
      <c r="D9" s="116" t="str">
        <f>"-"</f>
        <v>-</v>
      </c>
      <c r="E9" s="139">
        <f ca="1">$F$47</f>
        <v>0</v>
      </c>
      <c r="F9" s="136">
        <f ca="1">$K$47</f>
        <v>0</v>
      </c>
      <c r="G9" s="136">
        <f ca="1">SUM($E$9:$F$9)</f>
        <v>0</v>
      </c>
      <c r="H9" s="135" t="str">
        <f ca="1">IF($AD$47=0,"null",$AF$47)</f>
        <v>null</v>
      </c>
      <c r="I9" s="137" t="str">
        <f ca="1">IF($AG$47=0,"null", $AI$47)</f>
        <v>null</v>
      </c>
      <c r="J9" s="138"/>
      <c r="K9"/>
      <c r="L9"/>
      <c r="M9"/>
      <c r="N9"/>
      <c r="O9"/>
    </row>
    <row r="10" spans="1:15" ht="15.75" x14ac:dyDescent="0.25">
      <c r="A10"/>
      <c r="B10" s="78"/>
      <c r="C10" s="129" t="s">
        <v>33</v>
      </c>
      <c r="D10" s="117" t="s">
        <v>101</v>
      </c>
      <c r="E10" s="111">
        <f ca="1">$F$62</f>
        <v>0</v>
      </c>
      <c r="F10" s="90">
        <f ca="1">$K$62</f>
        <v>0</v>
      </c>
      <c r="G10" s="90">
        <f ca="1">SUM($E$10:$F$10)</f>
        <v>0</v>
      </c>
      <c r="H10" s="95" t="str">
        <f ca="1">IF($AD$62=0,"null",$AF$62)</f>
        <v>null</v>
      </c>
      <c r="I10" s="96" t="str">
        <f ca="1">IF($AG$62=0,"null", $AI$62)</f>
        <v>null</v>
      </c>
      <c r="J10" s="80"/>
      <c r="K10"/>
      <c r="L10"/>
      <c r="M10"/>
      <c r="N10"/>
      <c r="O10"/>
    </row>
    <row r="11" spans="1:15" ht="15.75" x14ac:dyDescent="0.25">
      <c r="A11"/>
      <c r="B11" s="78"/>
      <c r="C11" s="130" t="s">
        <v>32</v>
      </c>
      <c r="D11" s="116" t="s">
        <v>98</v>
      </c>
      <c r="E11" s="112">
        <f ca="1">SUM($F$43,$F$50,$F$53,$F$61)</f>
        <v>0</v>
      </c>
      <c r="F11" s="91">
        <f ca="1">SUM($K$43, $K$50, $K$53, $K$61)</f>
        <v>0</v>
      </c>
      <c r="G11" s="91">
        <f ca="1">SUM($E$11:$F$11)</f>
        <v>0</v>
      </c>
      <c r="H11" s="97" t="str">
        <f ca="1">IF(SUM($AD$43,$AD$50,$AD$53,$AD$61)=0,"null",(SUM($AE$43,$AE$50,$AE$53,$AE$61)/SUM($AD$43,$AD$50,$AD$53,$AD$61)))</f>
        <v>null</v>
      </c>
      <c r="I11" s="98" t="str">
        <f ca="1">IF(SUM($AG$43,$AG$50,$AG$53,$AG$61)=0,"null", SUM($AH$43,$AH$50,$AH$53,$AH$61)/SUM($AG$43,$AG$50,$AG$53,$AG$61))</f>
        <v>null</v>
      </c>
      <c r="J11" s="80"/>
      <c r="K11"/>
      <c r="L11"/>
      <c r="M11"/>
      <c r="N11"/>
      <c r="O11"/>
    </row>
    <row r="12" spans="1:15" ht="15.75" x14ac:dyDescent="0.25">
      <c r="A12"/>
      <c r="B12" s="78"/>
      <c r="C12" s="129" t="s">
        <v>31</v>
      </c>
      <c r="D12" s="117" t="s">
        <v>97</v>
      </c>
      <c r="E12" s="111">
        <f ca="1">SUM($D$50,$D$53)</f>
        <v>0</v>
      </c>
      <c r="F12" s="90">
        <f ca="1">SUM($I$50,$I$53)</f>
        <v>0</v>
      </c>
      <c r="G12" s="90">
        <f ca="1">SUM($E$12:$F$12)</f>
        <v>0</v>
      </c>
      <c r="H12" s="95" t="str">
        <f ca="1">IF(SUM($P$50,$P$53)=0,"null",(SUM($Q$50,$Q$53)/SUM($P$50,$P$53)))</f>
        <v>null</v>
      </c>
      <c r="I12" s="96" t="str">
        <f ca="1">IF(SUM($S$50,$S$53)=0,"null",(SUM($T$50,$T$53)/SUM($S$50,$S$53)))</f>
        <v>null</v>
      </c>
      <c r="J12" s="80"/>
      <c r="K12"/>
      <c r="L12"/>
      <c r="M12"/>
      <c r="N12"/>
      <c r="O12"/>
    </row>
    <row r="13" spans="1:15" ht="15.75" customHeight="1" x14ac:dyDescent="0.25">
      <c r="A13"/>
      <c r="B13" s="78"/>
      <c r="C13" s="130" t="s">
        <v>30</v>
      </c>
      <c r="D13" s="116" t="s">
        <v>99</v>
      </c>
      <c r="E13" s="112">
        <f ca="1">SUM($D$43,$D$52,$D$55,$D$61)</f>
        <v>0</v>
      </c>
      <c r="F13" s="91">
        <f ca="1">SUM($I$43,$I$52,$I$55,$I$61)</f>
        <v>0</v>
      </c>
      <c r="G13" s="91">
        <f ca="1">SUM($E$13:$F$13)</f>
        <v>0</v>
      </c>
      <c r="H13" s="97" t="str">
        <f ca="1">IF(SUM($P$43,$P$52,$P$55,$P$61)=0,"null",(SUM($Q$43,$Q$52,$Q$55,$Q$61)/SUM($P$43,$P$52,$P$55,$P$61)))</f>
        <v>null</v>
      </c>
      <c r="I13" s="98" t="str">
        <f ca="1">IF(SUM($S$43,$S$52,$S$55,$S$61)=0,"null",(SUM($T$43,$T$52,$T$55,$T$61)/SUM($S$43,$S$52,$S$55,$S$61)))</f>
        <v>null</v>
      </c>
      <c r="J13" s="80"/>
      <c r="K13"/>
      <c r="L13"/>
      <c r="M13"/>
      <c r="N13"/>
      <c r="O13"/>
    </row>
    <row r="14" spans="1:15" ht="15.75" x14ac:dyDescent="0.25">
      <c r="A14"/>
      <c r="B14" s="78"/>
      <c r="C14" s="129" t="s">
        <v>29</v>
      </c>
      <c r="D14" s="117" t="s">
        <v>87</v>
      </c>
      <c r="E14" s="111">
        <f ca="1">SUM($F$43,$F$52,$F$55,$F$61)</f>
        <v>0</v>
      </c>
      <c r="F14" s="90">
        <f ca="1">SUM($K$43,$K$52,$K$55,$K$61)</f>
        <v>0</v>
      </c>
      <c r="G14" s="90">
        <f ca="1">SUM($E$14:$F$14)</f>
        <v>0</v>
      </c>
      <c r="H14" s="95" t="str">
        <f ca="1">IF(SUM($AD$43,$AD$52,$AD$55,$AD$61)=0,"null",(SUM($AE$43,$AE$52,$AE$55,$AE$61)/SUM($AD$43,$AD$52,$AD$55,$AD$61)))</f>
        <v>null</v>
      </c>
      <c r="I14" s="96" t="str">
        <f ca="1">IF(SUM($AG$43,$AG$52,$AG$55,$AG$61)=0,"null",(SUM($AH$43,$AH$52,$AH$55,$AH$61)/SUM($AG$43,$AG$52,$AG$55,$AG$61)))</f>
        <v>null</v>
      </c>
      <c r="J14" s="80"/>
      <c r="K14"/>
      <c r="L14"/>
      <c r="M14"/>
      <c r="N14"/>
      <c r="O14"/>
    </row>
    <row r="15" spans="1:15" ht="15.75" x14ac:dyDescent="0.25">
      <c r="A15"/>
      <c r="B15" s="78"/>
      <c r="C15" s="130" t="s">
        <v>71</v>
      </c>
      <c r="D15" s="116" t="s">
        <v>100</v>
      </c>
      <c r="E15" s="112">
        <f ca="1">$F$44</f>
        <v>0</v>
      </c>
      <c r="F15" s="91">
        <f ca="1">$K$44</f>
        <v>0</v>
      </c>
      <c r="G15" s="91">
        <f ca="1">SUM($E$15:$F$15)</f>
        <v>0</v>
      </c>
      <c r="H15" s="97" t="str">
        <f ca="1">IF($AD$44=0,"null",$AF$44)</f>
        <v>null</v>
      </c>
      <c r="I15" s="98" t="str">
        <f ca="1">IF($AG$44=0,"null", $AI$44)</f>
        <v>null</v>
      </c>
      <c r="J15" s="80"/>
      <c r="K15"/>
      <c r="L15"/>
      <c r="M15"/>
      <c r="N15"/>
      <c r="O15"/>
    </row>
    <row r="16" spans="1:15" ht="15.75" x14ac:dyDescent="0.25">
      <c r="A16"/>
      <c r="B16" s="78"/>
      <c r="C16" s="129" t="s">
        <v>70</v>
      </c>
      <c r="D16" s="117" t="str">
        <f>"-"</f>
        <v>-</v>
      </c>
      <c r="E16" s="111">
        <f ca="1">$F$41</f>
        <v>0</v>
      </c>
      <c r="F16" s="90">
        <f ca="1">$K$41</f>
        <v>0</v>
      </c>
      <c r="G16" s="90">
        <f ca="1">SUM($E$16:$F$16)</f>
        <v>0</v>
      </c>
      <c r="H16" s="95" t="str">
        <f ca="1">IF($AD$41=0,"null",$AF$41)</f>
        <v>null</v>
      </c>
      <c r="I16" s="96" t="str">
        <f ca="1">IF($AG$41=0,"null", $AI$41)</f>
        <v>null</v>
      </c>
      <c r="J16" s="80"/>
      <c r="K16"/>
      <c r="L16"/>
      <c r="M16"/>
      <c r="N16"/>
      <c r="O16"/>
    </row>
    <row r="17" spans="1:36" ht="16.5" thickBot="1" x14ac:dyDescent="0.3">
      <c r="A17"/>
      <c r="B17" s="78"/>
      <c r="C17" s="131" t="s">
        <v>102</v>
      </c>
      <c r="D17" s="118" t="str">
        <f>"-"</f>
        <v>-</v>
      </c>
      <c r="E17" s="113">
        <f ca="1">SUM($F$56,$F$59)</f>
        <v>0</v>
      </c>
      <c r="F17" s="100">
        <f ca="1">SUM($K$56,$K$59)</f>
        <v>0</v>
      </c>
      <c r="G17" s="100">
        <f ca="1">SUM($E$17:$F$17)</f>
        <v>0</v>
      </c>
      <c r="H17" s="99" t="str">
        <f ca="1">IF(SUM($AD$56,$AD$59)=0,"null",(SUM($AE$56,$AE$59)/SUM($AD$56,$AD$59)))</f>
        <v>null</v>
      </c>
      <c r="I17" s="101" t="str">
        <f ca="1">IF(SUM($AG$56,$AG$59)=0,"null", SUM($AH$56,$AH$59)/SUM($AG$56,$AG$59))</f>
        <v>null</v>
      </c>
      <c r="J17" s="80"/>
      <c r="K17"/>
      <c r="L17"/>
      <c r="M17"/>
      <c r="N17"/>
      <c r="O17"/>
    </row>
    <row r="18" spans="1:36" ht="15" customHeight="1" thickBot="1" x14ac:dyDescent="0.3">
      <c r="A18"/>
      <c r="B18" s="83"/>
      <c r="C18" s="84"/>
      <c r="D18" s="84"/>
      <c r="E18" s="84"/>
      <c r="F18" s="84"/>
      <c r="G18" s="84"/>
      <c r="H18" s="84"/>
      <c r="I18" s="84"/>
      <c r="J18" s="85"/>
      <c r="K18"/>
      <c r="L18"/>
      <c r="M18"/>
      <c r="N18"/>
      <c r="O18"/>
    </row>
    <row r="22" spans="1:36" ht="13.5" thickBot="1" x14ac:dyDescent="0.25"/>
    <row r="23" spans="1:36" x14ac:dyDescent="0.2">
      <c r="B23" s="67"/>
      <c r="C23" s="68"/>
      <c r="D23" s="68"/>
      <c r="E23" s="68"/>
      <c r="F23" s="68"/>
      <c r="G23" s="68"/>
      <c r="H23" s="68"/>
      <c r="I23" s="68"/>
      <c r="J23" s="68"/>
      <c r="K23" s="68"/>
      <c r="L23" s="69"/>
      <c r="N23" s="67"/>
      <c r="O23" s="68"/>
      <c r="P23" s="68"/>
      <c r="Q23" s="68"/>
      <c r="R23" s="68"/>
      <c r="S23" s="68"/>
      <c r="T23" s="68"/>
      <c r="U23" s="68"/>
      <c r="V23" s="68"/>
      <c r="W23" s="68"/>
      <c r="X23" s="68"/>
      <c r="Y23" s="68"/>
      <c r="Z23" s="68"/>
      <c r="AA23" s="68"/>
      <c r="AB23" s="68"/>
      <c r="AC23" s="68"/>
      <c r="AD23" s="68"/>
      <c r="AE23" s="68"/>
      <c r="AF23" s="68"/>
      <c r="AG23" s="68"/>
      <c r="AH23" s="68"/>
      <c r="AI23" s="68"/>
      <c r="AJ23" s="69"/>
    </row>
    <row r="24" spans="1:36" ht="24.6" customHeight="1" x14ac:dyDescent="0.2">
      <c r="B24" s="27"/>
      <c r="D24" s="182" t="s">
        <v>54</v>
      </c>
      <c r="E24" s="182"/>
      <c r="F24" s="182"/>
      <c r="G24" s="182"/>
      <c r="H24" s="182"/>
      <c r="I24" s="182"/>
      <c r="L24" s="28"/>
      <c r="N24" s="27"/>
      <c r="T24" s="182" t="s">
        <v>55</v>
      </c>
      <c r="U24" s="182"/>
      <c r="V24" s="182"/>
      <c r="W24" s="182"/>
      <c r="X24" s="182"/>
      <c r="Y24" s="182"/>
      <c r="Z24" s="182"/>
      <c r="AA24" s="182"/>
      <c r="AB24" s="182"/>
      <c r="AJ24" s="28"/>
    </row>
    <row r="25" spans="1:36" ht="3" customHeight="1" x14ac:dyDescent="0.2">
      <c r="B25" s="27"/>
      <c r="D25" s="32"/>
      <c r="E25" s="32"/>
      <c r="F25" s="32"/>
      <c r="G25" s="32"/>
      <c r="H25" s="32"/>
      <c r="I25" s="32"/>
      <c r="L25" s="28"/>
      <c r="N25" s="27"/>
      <c r="T25" s="32"/>
      <c r="U25" s="32"/>
      <c r="V25" s="32"/>
      <c r="W25" s="32"/>
      <c r="X25" s="32"/>
      <c r="Y25" s="32"/>
      <c r="AJ25" s="28"/>
    </row>
    <row r="26" spans="1:36" ht="15" customHeight="1" x14ac:dyDescent="0.2">
      <c r="B26" s="27"/>
      <c r="D26" s="167" t="s">
        <v>5</v>
      </c>
      <c r="E26" s="167"/>
      <c r="F26" s="167"/>
      <c r="G26" s="167"/>
      <c r="H26" s="168" t="s">
        <v>56</v>
      </c>
      <c r="I26" s="168"/>
      <c r="L26" s="28"/>
      <c r="N26" s="27"/>
      <c r="T26" s="167" t="s">
        <v>5</v>
      </c>
      <c r="U26" s="167"/>
      <c r="V26" s="167"/>
      <c r="W26" s="167"/>
      <c r="X26" s="167"/>
      <c r="Y26" s="168" t="s">
        <v>37</v>
      </c>
      <c r="Z26" s="168"/>
      <c r="AA26" s="168"/>
      <c r="AB26" s="168"/>
      <c r="AJ26" s="28"/>
    </row>
    <row r="27" spans="1:36" ht="15" customHeight="1" x14ac:dyDescent="0.2">
      <c r="B27" s="27"/>
      <c r="D27" s="167" t="s">
        <v>7</v>
      </c>
      <c r="E27" s="167"/>
      <c r="F27" s="167"/>
      <c r="G27" s="167"/>
      <c r="H27" s="168" t="s">
        <v>8</v>
      </c>
      <c r="I27" s="168"/>
      <c r="L27" s="28"/>
      <c r="N27" s="27"/>
      <c r="T27" s="167" t="s">
        <v>7</v>
      </c>
      <c r="U27" s="167"/>
      <c r="V27" s="167"/>
      <c r="W27" s="167"/>
      <c r="X27" s="167"/>
      <c r="Y27" s="168" t="s">
        <v>8</v>
      </c>
      <c r="Z27" s="168"/>
      <c r="AA27" s="168"/>
      <c r="AB27" s="168"/>
      <c r="AJ27" s="28"/>
    </row>
    <row r="28" spans="1:36" ht="15" customHeight="1" x14ac:dyDescent="0.2">
      <c r="B28" s="27"/>
      <c r="D28" s="167" t="s">
        <v>9</v>
      </c>
      <c r="E28" s="167"/>
      <c r="F28" s="167"/>
      <c r="G28" s="167"/>
      <c r="H28" s="168" t="s">
        <v>57</v>
      </c>
      <c r="I28" s="168"/>
      <c r="L28" s="28"/>
      <c r="N28" s="27"/>
      <c r="T28" s="167" t="s">
        <v>9</v>
      </c>
      <c r="U28" s="167"/>
      <c r="V28" s="167"/>
      <c r="W28" s="167"/>
      <c r="X28" s="167"/>
      <c r="Y28" s="168" t="s">
        <v>39</v>
      </c>
      <c r="Z28" s="168"/>
      <c r="AA28" s="168"/>
      <c r="AB28" s="168"/>
      <c r="AJ28" s="28"/>
    </row>
    <row r="29" spans="1:36" ht="15" customHeight="1" x14ac:dyDescent="0.2">
      <c r="B29" s="27"/>
      <c r="D29" s="167" t="s">
        <v>75</v>
      </c>
      <c r="E29" s="167"/>
      <c r="F29" s="167"/>
      <c r="G29" s="167"/>
      <c r="H29" s="168" t="s">
        <v>76</v>
      </c>
      <c r="I29" s="168"/>
      <c r="L29" s="28"/>
      <c r="N29" s="27"/>
      <c r="T29" s="167" t="s">
        <v>75</v>
      </c>
      <c r="U29" s="167"/>
      <c r="V29" s="167"/>
      <c r="W29" s="167"/>
      <c r="X29" s="167"/>
      <c r="Y29" s="168" t="s">
        <v>74</v>
      </c>
      <c r="Z29" s="168"/>
      <c r="AA29" s="168"/>
      <c r="AB29" s="168"/>
      <c r="AJ29" s="28"/>
    </row>
    <row r="30" spans="1:36" ht="15" customHeight="1" x14ac:dyDescent="0.2">
      <c r="B30" s="27"/>
      <c r="D30" s="167" t="s">
        <v>11</v>
      </c>
      <c r="E30" s="167"/>
      <c r="F30" s="167"/>
      <c r="G30" s="167"/>
      <c r="H30" s="168" t="s">
        <v>17</v>
      </c>
      <c r="I30" s="168"/>
      <c r="L30" s="28"/>
      <c r="N30" s="27"/>
      <c r="T30" s="167" t="s">
        <v>11</v>
      </c>
      <c r="U30" s="167"/>
      <c r="V30" s="167"/>
      <c r="W30" s="167"/>
      <c r="X30" s="167"/>
      <c r="Y30" s="168" t="s">
        <v>58</v>
      </c>
      <c r="Z30" s="168"/>
      <c r="AA30" s="168"/>
      <c r="AB30" s="168"/>
      <c r="AJ30" s="28"/>
    </row>
    <row r="31" spans="1:36" ht="15" customHeight="1" x14ac:dyDescent="0.2">
      <c r="B31" s="27"/>
      <c r="D31" s="167" t="s">
        <v>13</v>
      </c>
      <c r="E31" s="167"/>
      <c r="F31" s="167"/>
      <c r="G31" s="167"/>
      <c r="H31" s="168" t="s">
        <v>59</v>
      </c>
      <c r="I31" s="168"/>
      <c r="L31" s="28"/>
      <c r="N31" s="27"/>
      <c r="T31" s="167" t="s">
        <v>13</v>
      </c>
      <c r="U31" s="167"/>
      <c r="V31" s="167"/>
      <c r="W31" s="167"/>
      <c r="X31" s="167"/>
      <c r="Y31" s="168" t="s">
        <v>60</v>
      </c>
      <c r="Z31" s="168"/>
      <c r="AA31" s="168"/>
      <c r="AB31" s="168"/>
      <c r="AJ31" s="28"/>
    </row>
    <row r="32" spans="1:36" ht="15" customHeight="1" x14ac:dyDescent="0.2">
      <c r="B32" s="27"/>
      <c r="D32" s="167" t="s">
        <v>61</v>
      </c>
      <c r="E32" s="167"/>
      <c r="F32" s="167"/>
      <c r="G32" s="167"/>
      <c r="H32" s="168" t="s">
        <v>62</v>
      </c>
      <c r="I32" s="168"/>
      <c r="L32" s="28"/>
      <c r="N32" s="27"/>
      <c r="T32" s="167" t="s">
        <v>41</v>
      </c>
      <c r="U32" s="167"/>
      <c r="V32" s="167"/>
      <c r="W32" s="167"/>
      <c r="X32" s="167"/>
      <c r="Y32" s="168" t="s">
        <v>38</v>
      </c>
      <c r="Z32" s="168"/>
      <c r="AA32" s="168"/>
      <c r="AB32" s="168"/>
      <c r="AJ32" s="28"/>
    </row>
    <row r="33" spans="2:36" ht="15" customHeight="1" x14ac:dyDescent="0.2">
      <c r="B33" s="27"/>
      <c r="D33" s="167"/>
      <c r="E33" s="167"/>
      <c r="F33" s="167"/>
      <c r="G33" s="167"/>
      <c r="H33" s="200"/>
      <c r="I33" s="200"/>
      <c r="L33" s="28"/>
      <c r="N33" s="27"/>
      <c r="T33" s="167" t="s">
        <v>42</v>
      </c>
      <c r="U33" s="167"/>
      <c r="V33" s="167"/>
      <c r="W33" s="167"/>
      <c r="X33" s="167"/>
      <c r="Y33" s="168" t="s">
        <v>10</v>
      </c>
      <c r="Z33" s="168"/>
      <c r="AA33" s="168"/>
      <c r="AB33" s="168"/>
      <c r="AJ33" s="28"/>
    </row>
    <row r="34" spans="2:36" ht="15" customHeight="1" x14ac:dyDescent="0.2">
      <c r="B34" s="27"/>
      <c r="D34" s="169" t="s">
        <v>18</v>
      </c>
      <c r="E34" s="169"/>
      <c r="F34" s="169"/>
      <c r="G34" s="169"/>
      <c r="H34" s="170" t="e" cm="1">
        <f t="array" aca="1" ref="H34" ca="1">MAX((INDIRECT("'"&amp;$H$26&amp;"'!"&amp;$H$27&amp;":"&amp;$H$27)&lt;&gt;"")*(ROW(INDIRECT("'"&amp;$H$26&amp;"'!"&amp;$H$27&amp;":"&amp;$H$27))))</f>
        <v>#REF!</v>
      </c>
      <c r="I34" s="170"/>
      <c r="L34" s="28"/>
      <c r="N34" s="27"/>
      <c r="T34" s="169" t="s">
        <v>18</v>
      </c>
      <c r="U34" s="169"/>
      <c r="V34" s="169"/>
      <c r="W34" s="169"/>
      <c r="X34" s="169"/>
      <c r="Y34" s="170" t="e" cm="1">
        <f t="array" aca="1" ref="Y34" ca="1">MAX((INDIRECT("'"&amp;$Y$26&amp;"'!"&amp;$Y$27&amp;":"&amp;$Y$27)&lt;&gt;"")*(ROW(INDIRECT("'"&amp;$Y$26&amp;"'!"&amp;$Y$27&amp;":"&amp;$Y$27))))</f>
        <v>#REF!</v>
      </c>
      <c r="Z34" s="170"/>
      <c r="AA34" s="170"/>
      <c r="AB34" s="170"/>
      <c r="AJ34" s="28"/>
    </row>
    <row r="35" spans="2:36" x14ac:dyDescent="0.2">
      <c r="B35" s="27"/>
      <c r="L35" s="28"/>
      <c r="N35" s="27"/>
      <c r="AJ35" s="28"/>
    </row>
    <row r="36" spans="2:36" s="30" customFormat="1" ht="22.35" customHeight="1" x14ac:dyDescent="0.2">
      <c r="B36" s="29"/>
      <c r="C36" s="198" t="s">
        <v>34</v>
      </c>
      <c r="D36" s="198"/>
      <c r="E36" s="198"/>
      <c r="F36" s="198"/>
      <c r="H36" s="199" t="s">
        <v>35</v>
      </c>
      <c r="I36" s="199"/>
      <c r="J36" s="199"/>
      <c r="K36" s="199"/>
      <c r="L36" s="31"/>
      <c r="N36" s="29"/>
      <c r="O36" s="186" t="s">
        <v>36</v>
      </c>
      <c r="P36" s="186"/>
      <c r="Q36" s="186"/>
      <c r="R36" s="186"/>
      <c r="S36" s="186"/>
      <c r="T36" s="186"/>
      <c r="U36" s="186"/>
      <c r="V36" s="186"/>
      <c r="W36" s="186"/>
      <c r="X36" s="186"/>
      <c r="Y36" s="186"/>
      <c r="Z36" s="186"/>
      <c r="AA36" s="186"/>
      <c r="AB36" s="186"/>
      <c r="AC36" s="186"/>
      <c r="AD36" s="186"/>
      <c r="AE36" s="186"/>
      <c r="AF36" s="186"/>
      <c r="AG36" s="186"/>
      <c r="AH36" s="186"/>
      <c r="AI36" s="186"/>
      <c r="AJ36" s="28"/>
    </row>
    <row r="37" spans="2:36" ht="3" customHeight="1" thickBot="1" x14ac:dyDescent="0.25">
      <c r="B37" s="27"/>
      <c r="D37" s="32"/>
      <c r="E37" s="32"/>
      <c r="F37" s="32"/>
      <c r="G37" s="32"/>
      <c r="H37" s="32"/>
      <c r="I37" s="32"/>
      <c r="L37" s="28"/>
      <c r="N37" s="27"/>
      <c r="V37" s="32"/>
      <c r="W37" s="32"/>
      <c r="X37" s="32"/>
      <c r="Y37" s="32"/>
      <c r="AJ37" s="28"/>
    </row>
    <row r="38" spans="2:36" ht="15" customHeight="1" thickBot="1" x14ac:dyDescent="0.25">
      <c r="B38" s="27"/>
      <c r="C38" s="187"/>
      <c r="D38" s="187" t="s">
        <v>19</v>
      </c>
      <c r="E38" s="187" t="s">
        <v>20</v>
      </c>
      <c r="F38" s="187" t="s">
        <v>21</v>
      </c>
      <c r="G38" s="33"/>
      <c r="H38" s="187"/>
      <c r="I38" s="187" t="s">
        <v>19</v>
      </c>
      <c r="J38" s="187" t="s">
        <v>20</v>
      </c>
      <c r="K38" s="187" t="s">
        <v>21</v>
      </c>
      <c r="L38" s="28"/>
      <c r="N38" s="27"/>
      <c r="O38" s="34"/>
      <c r="P38" s="189" t="s">
        <v>19</v>
      </c>
      <c r="Q38" s="190"/>
      <c r="R38" s="190"/>
      <c r="S38" s="190"/>
      <c r="T38" s="190"/>
      <c r="U38" s="191"/>
      <c r="V38" s="35"/>
      <c r="W38" s="189" t="s">
        <v>20</v>
      </c>
      <c r="X38" s="190"/>
      <c r="Y38" s="190"/>
      <c r="Z38" s="190"/>
      <c r="AA38" s="190"/>
      <c r="AB38" s="191"/>
      <c r="AC38" s="35"/>
      <c r="AD38" s="189" t="s">
        <v>21</v>
      </c>
      <c r="AE38" s="190"/>
      <c r="AF38" s="190"/>
      <c r="AG38" s="190"/>
      <c r="AH38" s="190"/>
      <c r="AI38" s="191"/>
      <c r="AJ38" s="28"/>
    </row>
    <row r="39" spans="2:36" ht="15" customHeight="1" x14ac:dyDescent="0.2">
      <c r="B39" s="27"/>
      <c r="C39" s="187"/>
      <c r="D39" s="187"/>
      <c r="E39" s="187"/>
      <c r="F39" s="187"/>
      <c r="G39" s="33"/>
      <c r="H39" s="187"/>
      <c r="I39" s="187"/>
      <c r="J39" s="187"/>
      <c r="K39" s="187"/>
      <c r="L39" s="28"/>
      <c r="N39" s="27"/>
      <c r="O39" s="34"/>
      <c r="P39" s="192" t="s">
        <v>63</v>
      </c>
      <c r="Q39" s="193"/>
      <c r="R39" s="194"/>
      <c r="S39" s="192" t="s">
        <v>64</v>
      </c>
      <c r="T39" s="193"/>
      <c r="U39" s="194"/>
      <c r="V39" s="35"/>
      <c r="W39" s="192" t="s">
        <v>63</v>
      </c>
      <c r="X39" s="193"/>
      <c r="Y39" s="194"/>
      <c r="Z39" s="192" t="s">
        <v>64</v>
      </c>
      <c r="AA39" s="193"/>
      <c r="AB39" s="194"/>
      <c r="AC39" s="35"/>
      <c r="AD39" s="192" t="s">
        <v>63</v>
      </c>
      <c r="AE39" s="193"/>
      <c r="AF39" s="194"/>
      <c r="AG39" s="192" t="s">
        <v>64</v>
      </c>
      <c r="AH39" s="193"/>
      <c r="AI39" s="194"/>
      <c r="AJ39" s="28"/>
    </row>
    <row r="40" spans="2:36" s="30" customFormat="1" ht="32.85" customHeight="1" x14ac:dyDescent="0.2">
      <c r="B40" s="29"/>
      <c r="C40" s="188"/>
      <c r="D40" s="188"/>
      <c r="E40" s="188"/>
      <c r="F40" s="188"/>
      <c r="G40" s="36"/>
      <c r="H40" s="188"/>
      <c r="I40" s="188"/>
      <c r="J40" s="188"/>
      <c r="K40" s="188"/>
      <c r="L40" s="31"/>
      <c r="N40" s="29"/>
      <c r="O40" s="37"/>
      <c r="P40" s="38" t="s">
        <v>65</v>
      </c>
      <c r="Q40" s="39" t="s">
        <v>66</v>
      </c>
      <c r="R40" s="40" t="s">
        <v>67</v>
      </c>
      <c r="S40" s="38" t="s">
        <v>65</v>
      </c>
      <c r="T40" s="39" t="s">
        <v>66</v>
      </c>
      <c r="U40" s="40" t="s">
        <v>67</v>
      </c>
      <c r="W40" s="38" t="s">
        <v>65</v>
      </c>
      <c r="X40" s="39" t="s">
        <v>66</v>
      </c>
      <c r="Y40" s="40" t="s">
        <v>67</v>
      </c>
      <c r="Z40" s="38" t="s">
        <v>65</v>
      </c>
      <c r="AA40" s="39" t="s">
        <v>66</v>
      </c>
      <c r="AB40" s="40" t="s">
        <v>67</v>
      </c>
      <c r="AD40" s="38" t="s">
        <v>65</v>
      </c>
      <c r="AE40" s="39" t="s">
        <v>66</v>
      </c>
      <c r="AF40" s="40" t="s">
        <v>67</v>
      </c>
      <c r="AG40" s="38" t="s">
        <v>65</v>
      </c>
      <c r="AH40" s="39" t="s">
        <v>66</v>
      </c>
      <c r="AI40" s="40" t="s">
        <v>67</v>
      </c>
      <c r="AJ40" s="28"/>
    </row>
    <row r="41" spans="2:36" ht="15" customHeight="1" x14ac:dyDescent="0.2">
      <c r="B41" s="27"/>
      <c r="C41" s="41" t="s">
        <v>73</v>
      </c>
      <c r="D41" s="25" cm="1">
        <f t="array" aca="1" ref="D41:D62" ca="1">_xlfn.LET(
_xlpm.clientIds, INDIRECT("'"&amp;$H$26&amp;"'!"&amp;$H$27&amp;"2:"&amp;$H$27&amp;$H$34),
_xlpm.hhType, INDIRECT("'"&amp;$H$26&amp;"'!"&amp;$H$28&amp;"2:"&amp;$H$28&amp;$H$34),
_xlpm.hoh, INDIRECT("'"&amp;$H$26&amp;"'!"&amp;$H$29&amp;"2:"&amp;$H$29&amp;$H$34),
_xlpm.chronic, INDIRECT("'"&amp;$H$26&amp;"'!"&amp;$H$30&amp;"2:"&amp;$H$30&amp;$H$34),
_xlpm.vet, INDIRECT("'"&amp;$H$26&amp;"'!"&amp;$H$31&amp;"2:"&amp;$H$31&amp;$H$34),
_xlpm.outflow, INDIRECT("'"&amp;$H$26&amp;"'!"&amp;$H$32&amp;"2:"&amp;$H$32&amp;$H$34),
_xlfn.VSTACK(
SUM(IF(IFERROR(_xlfn.UNIQUE(_xlfn._xlws.FILTER(_xlpm.clientIds, (_xlpm.chronic="Chronic") * (_xlpm.outflow="Housed") * (_xlpm.hhType="Families"))), "")&lt;&gt;"",1,0)),
SUM(IF(IFERROR(_xlfn.UNIQUE(_xlfn._xlws.FILTER(_xlpm.clientIds, (_xlpm.chronic="Chronic") * (_xlpm.outflow="Housed") * (_xlpm.hhType="Families") * (_xlpm.vet&lt;&gt;"Yes (HUD)"))), "")&lt;&gt;"",1,0)),
SUM(IF(IFERROR(_xlfn.UNIQUE(_xlfn._xlws.FILTER(_xlpm.clientIds, (_xlpm.chronic="Chronic") * (_xlpm.outflow="Housed") * (_xlpm.hhType="Families") * (_xlpm.vet="Yes (HUD)"))), "")&lt;&gt;"",1,0)),
SUM(IF(IFERROR(_xlfn.UNIQUE(_xlfn._xlws.FILTER(_xlpm.clientIds, (_xlpm.chronic="Chronic") * (_xlpm.outflow="Housed") * (_xlpm.hhType="Families") * (_xlpm.hoh="Self (head of household)"))), "")&lt;&gt;"",1,0)),
SUM(IF(IFERROR(_xlfn.UNIQUE(_xlfn._xlws.FILTER(_xlpm.clientIds, (_xlpm.chronic="Chronic") * (_xlpm.outflow="Housed") * (_xlpm.hhType="Families") * (_xlpm.vet&lt;&gt;"Yes (HUD)") * (_xlpm.hoh="Self (head of household)"))), "")&lt;&gt;"",1,0)),
SUM(IF(IFERROR(_xlfn.UNIQUE(_xlfn._xlws.FILTER(_xlpm.clientIds, (_xlpm.chronic="Chronic") * (_xlpm.outflow="Housed") * (_xlpm.hhType="Families") * (_xlpm.vet="Yes (HUD)") * (_xlpm.hoh="Self (head of household)"))), "")&lt;&gt;"",1,0)),
SUM(IF(IFERROR(_xlfn.UNIQUE(_xlfn._xlws.FILTER(_xlpm.clientIds, (_xlpm.chronic="Chronic") * (_xlpm.outflow="Housed") * (_xlpm.hhType="No HoH or DOB Missing"))), "")&lt;&gt;"",1,0)),
SUM(IF(IFERROR(_xlfn.UNIQUE(_xlfn._xlws.FILTER(_xlpm.clientIds, (_xlpm.chronic="Chronic") * (_xlpm.outflow="Housed") * (_xlpm.hhType="No HoH or DOB Missing") * (_xlpm.vet&lt;&gt;"Yes (HUD)"))), "")&lt;&gt;"",1,0)),
SUM(IF(IFERROR(_xlfn.UNIQUE(_xlfn._xlws.FILTER(_xlpm.clientIds, (_xlpm.chronic="Chronic") * (_xlpm.outflow="Housed") * (_xlpm.hhType="No HoH or DOB Missing") * (_xlpm.vet="Yes (HUD)"))), "")&lt;&gt;"",1,0)),
SUM(IF(IFERROR(_xlfn.UNIQUE(_xlfn._xlws.FILTER(_xlpm.clientIds, (_xlpm.chronic="Chronic") * (_xlpm.outflow="Housed") * (_xlpm.hhType="Other Household Type"))), "")&lt;&gt;"",1,0)),
SUM(IF(IFERROR(_xlfn.UNIQUE(_xlfn._xlws.FILTER(_xlpm.clientIds, (_xlpm.chronic="Chronic") * (_xlpm.outflow="Housed") * (_xlpm.hhType="Other Household Type") * (_xlpm.vet&lt;&gt;"Yes (HUD)"))), "")&lt;&gt;"",1,0)),
SUM(IF(IFERROR(_xlfn.UNIQUE(_xlfn._xlws.FILTER(_xlpm.clientIds, (_xlpm.chronic="Chronic") * (_xlpm.outflow="Housed") * (_xlpm.hhType="Other Household Type") * (_xlpm.vet="Yes (HUD)"))), "")&lt;&gt;"",1,0)),
SUM(IF(IFERROR(_xlfn.UNIQUE(_xlfn._xlws.FILTER(_xlpm.clientIds, (_xlpm.chronic="Chronic") * (_xlpm.outflow="Housed") * (_xlpm.hhType="Single Adults"))), "")&lt;&gt;"",1,0)),
SUM(IF(IFERROR(_xlfn.UNIQUE(_xlfn._xlws.FILTER(_xlpm.clientIds, (_xlpm.chronic="Chronic") * (_xlpm.outflow="Housed") * (_xlpm.hhType="Single Adults") * (_xlpm.vet&lt;&gt;"Yes (HUD)"))), "")&lt;&gt;"",1,0)),
SUM(IF(IFERROR(_xlfn.UNIQUE(_xlfn._xlws.FILTER(_xlpm.clientIds, (_xlpm.chronic="Chronic") * (_xlpm.outflow="Housed") * (_xlpm.hhType="Single Adults") * (_xlpm.vet="Yes (HUD)"))), "")&lt;&gt;"",1,0)),
SUM(IF(IFERROR(_xlfn.UNIQUE(_xlfn._xlws.FILTER(_xlpm.clientIds, (_xlpm.chronic="Chronic") * (_xlpm.outflow="Housed") * (_xlpm.hhType="Unaccompanied Minor"))), "")&lt;&gt;"",1,0)),
SUM(IF(IFERROR(_xlfn.UNIQUE(_xlfn._xlws.FILTER(_xlpm.clientIds, (_xlpm.chronic="Chronic") * (_xlpm.outflow="Housed") * (_xlpm.hhType="Unaccompanied Minor") * (_xlpm.vet&lt;&gt;"Yes (HUD)"))), "")&lt;&gt;"",1,0)),
SUM(IF(IFERROR(_xlfn.UNIQUE(_xlfn._xlws.FILTER(_xlpm.clientIds, (_xlpm.chronic="Chronic") * (_xlpm.outflow="Housed") * (_xlpm.hhType="Unaccompanied Minor") * (_xlpm.vet="Yes (HUD)"))), "")&lt;&gt;"",1,0)),
SUM(IF(IFERROR(_xlfn.UNIQUE(_xlfn._xlws.FILTER(_xlpm.clientIds, (_xlpm.chronic="Chronic") * (_xlpm.outflow="Housed") * (_xlpm.hhType="Unaccompanied Youth"))), "")&lt;&gt;"",1,0)),
SUM(IF(IFERROR(_xlfn.UNIQUE(_xlfn._xlws.FILTER(_xlpm.clientIds, (_xlpm.chronic="Chronic") * (_xlpm.outflow="Housed") * (_xlpm.hhType="Unaccompanied Youth") * (_xlpm.vet&lt;&gt;"Yes (HUD)"))), "")&lt;&gt;"",1,0)),
SUM(IF(IFERROR(_xlfn.UNIQUE(_xlfn._xlws.FILTER(_xlpm.clientIds, (_xlpm.chronic="Chronic") * (_xlpm.outflow="Housed") * (_xlpm.hhType="Unaccompanied Youth") * (_xlpm.vet="Yes (HUD)"))), "")&lt;&gt;"",1,0)),
SUM(IF(IFERROR(_xlfn.UNIQUE(_xlfn._xlws.FILTER(_xlpm.clientIds, (_xlpm.chronic="Chronic") * (_xlpm.outflow="Housed"))), "")&lt;&gt;"",1,0))
))</f>
        <v>0</v>
      </c>
      <c r="E41" s="25" cm="1">
        <f t="array" aca="1" ref="E41:E62" ca="1">_xlfn.LET(
_xlpm.clientIds, INDIRECT("'"&amp;$H$26&amp;"'!"&amp;$H$27&amp;"2:"&amp;$H$27&amp;$H$34),
_xlpm.hhType, INDIRECT("'"&amp;$H$26&amp;"'!"&amp;$H$28&amp;"2:"&amp;$H$28&amp;$H$34),
_xlpm.hoh, INDIRECT("'"&amp;$H$26&amp;"'!"&amp;$H$29&amp;"2:"&amp;$H$29&amp;$H$34),
_xlpm.chronic, INDIRECT("'"&amp;$H$26&amp;"'!"&amp;$H$30&amp;"2:"&amp;$H$30&amp;$H$34),
_xlpm.vet, INDIRECT("'"&amp;$H$26&amp;"'!"&amp;$H$31&amp;"2:"&amp;$H$31&amp;$H$34),
_xlpm.outflow, INDIRECT("'"&amp;$H$26&amp;"'!"&amp;$H$32&amp;"2:"&amp;$H$32&amp;$H$34),
_xlfn.VSTACK(
SUM(IF(IFERROR(_xlfn.UNIQUE(_xlfn._xlws.FILTER(_xlpm.clientIds, (_xlpm.chronic&lt;&gt;"Chronic") * (_xlpm.outflow="Housed") * (_xlpm.hhType="Families"))), "")&lt;&gt;"",1,0)),
SUM(IF(IFERROR(_xlfn.UNIQUE(_xlfn._xlws.FILTER(_xlpm.clientIds, (_xlpm.chronic&lt;&gt;"Chronic") * (_xlpm.outflow="Housed") * (_xlpm.hhType="Families") * (_xlpm.vet&lt;&gt;"Yes (HUD)"))), "")&lt;&gt;"",1,0)),
SUM(IF(IFERROR(_xlfn.UNIQUE(_xlfn._xlws.FILTER(_xlpm.clientIds, (_xlpm.chronic&lt;&gt;"Chronic") * (_xlpm.outflow="Housed") * (_xlpm.hhType="Families") * (_xlpm.vet="Yes (HUD)"))), "")&lt;&gt;"",1,0)),
SUM(IF(IFERROR(_xlfn.UNIQUE(_xlfn._xlws.FILTER(_xlpm.clientIds, (_xlpm.chronic&lt;&gt;"Chronic") * (_xlpm.outflow="Housed") * (_xlpm.hhType="Families") * (_xlpm.hoh="Self (head of household)"))), "")&lt;&gt;"",1,0)),
SUM(IF(IFERROR(_xlfn.UNIQUE(_xlfn._xlws.FILTER(_xlpm.clientIds, (_xlpm.chronic&lt;&gt;"Chronic") * (_xlpm.outflow="Housed") * (_xlpm.hhType="Families") * (_xlpm.vet&lt;&gt;"Yes (HUD)") * (_xlpm.hoh="Self (head of household)"))), "")&lt;&gt;"",1,0)),
SUM(IF(IFERROR(_xlfn.UNIQUE(_xlfn._xlws.FILTER(_xlpm.clientIds, (_xlpm.chronic&lt;&gt;"Chronic") * (_xlpm.outflow="Housed") * (_xlpm.hhType="Families") * (_xlpm.vet="Yes (HUD)") * (_xlpm.hoh="Self (head of household)"))), "")&lt;&gt;"",1,0)),
SUM(IF(IFERROR(_xlfn.UNIQUE(_xlfn._xlws.FILTER(_xlpm.clientIds, (_xlpm.chronic&lt;&gt;"Chronic") * (_xlpm.outflow="Housed") * (_xlpm.hhType="No HoH or DOB Missing"))), "")&lt;&gt;"",1,0)),
SUM(IF(IFERROR(_xlfn.UNIQUE(_xlfn._xlws.FILTER(_xlpm.clientIds, (_xlpm.chronic&lt;&gt;"Chronic") * (_xlpm.outflow="Housed") * (_xlpm.hhType="No HoH or DOB Missing") * (_xlpm.vet&lt;&gt;"Yes (HUD)"))), "")&lt;&gt;"",1,0)),
SUM(IF(IFERROR(_xlfn.UNIQUE(_xlfn._xlws.FILTER(_xlpm.clientIds, (_xlpm.chronic&lt;&gt;"Chronic") * (_xlpm.outflow="Housed") * (_xlpm.hhType="No HoH or DOB Missing") * (_xlpm.vet="Yes (HUD)"))), "")&lt;&gt;"",1,0)),
SUM(IF(IFERROR(_xlfn.UNIQUE(_xlfn._xlws.FILTER(_xlpm.clientIds, (_xlpm.chronic&lt;&gt;"Chronic") * (_xlpm.outflow="Housed") * (_xlpm.hhType="Other Household Type"))), "")&lt;&gt;"",1,0)),
SUM(IF(IFERROR(_xlfn.UNIQUE(_xlfn._xlws.FILTER(_xlpm.clientIds, (_xlpm.chronic&lt;&gt;"Chronic") * (_xlpm.outflow="Housed") * (_xlpm.hhType="Other Household Type") * (_xlpm.vet&lt;&gt;"Yes (HUD)"))), "")&lt;&gt;"",1,0)),
SUM(IF(IFERROR(_xlfn.UNIQUE(_xlfn._xlws.FILTER(_xlpm.clientIds, (_xlpm.chronic&lt;&gt;"Chronic") * (_xlpm.outflow="Housed") * (_xlpm.hhType="Other Household Type") * (_xlpm.vet="Yes (HUD)"))), "")&lt;&gt;"",1,0)),
SUM(IF(IFERROR(_xlfn.UNIQUE(_xlfn._xlws.FILTER(_xlpm.clientIds, (_xlpm.chronic&lt;&gt;"Chronic") * (_xlpm.outflow="Housed") * (_xlpm.hhType="Single Adults"))), "")&lt;&gt;"",1,0)),
SUM(IF(IFERROR(_xlfn.UNIQUE(_xlfn._xlws.FILTER(_xlpm.clientIds, (_xlpm.chronic&lt;&gt;"Chronic") * (_xlpm.outflow="Housed") * (_xlpm.hhType="Single Adults") * (_xlpm.vet&lt;&gt;"Yes (HUD)"))), "")&lt;&gt;"",1,0)),
SUM(IF(IFERROR(_xlfn.UNIQUE(_xlfn._xlws.FILTER(_xlpm.clientIds, (_xlpm.chronic&lt;&gt;"Chronic") * (_xlpm.outflow="Housed") * (_xlpm.hhType="Single Adults") * (_xlpm.vet="Yes (HUD)"))), "")&lt;&gt;"",1,0)),
SUM(IF(IFERROR(_xlfn.UNIQUE(_xlfn._xlws.FILTER(_xlpm.clientIds, (_xlpm.chronic&lt;&gt;"Chronic") * (_xlpm.outflow="Housed") * (_xlpm.hhType="Unaccompanied Minor"))), "")&lt;&gt;"",1,0)),
SUM(IF(IFERROR(_xlfn.UNIQUE(_xlfn._xlws.FILTER(_xlpm.clientIds, (_xlpm.chronic&lt;&gt;"Chronic") * (_xlpm.outflow="Housed") * (_xlpm.hhType="Unaccompanied Minor") * (_xlpm.vet&lt;&gt;"Yes (HUD)"))), "")&lt;&gt;"",1,0)),
SUM(IF(IFERROR(_xlfn.UNIQUE(_xlfn._xlws.FILTER(_xlpm.clientIds, (_xlpm.chronic&lt;&gt;"Chronic") * (_xlpm.outflow="Housed") * (_xlpm.hhType="Unaccompanied Minor") * (_xlpm.vet="Yes (HUD)"))), "")&lt;&gt;"",1,0)),
SUM(IF(IFERROR(_xlfn.UNIQUE(_xlfn._xlws.FILTER(_xlpm.clientIds, (_xlpm.chronic&lt;&gt;"Chronic") * (_xlpm.outflow="Housed") * (_xlpm.hhType="Unaccompanied Youth"))), "")&lt;&gt;"",1,0)),
SUM(IF(IFERROR(_xlfn.UNIQUE(_xlfn._xlws.FILTER(_xlpm.clientIds, (_xlpm.chronic&lt;&gt;"Chronic") * (_xlpm.outflow="Housed") * (_xlpm.hhType="Unaccompanied Youth") * (_xlpm.vet&lt;&gt;"Yes (HUD)"))), "")&lt;&gt;"",1,0)),
SUM(IF(IFERROR(_xlfn.UNIQUE(_xlfn._xlws.FILTER(_xlpm.clientIds, (_xlpm.chronic&lt;&gt;"Chronic") * (_xlpm.outflow="Housed") * (_xlpm.hhType="Unaccompanied Youth") * (_xlpm.vet="Yes (HUD)"))), "")&lt;&gt;"",1,0)),
SUM(IF(IFERROR(_xlfn.UNIQUE(_xlfn._xlws.FILTER(_xlpm.clientIds, (_xlpm.chronic&lt;&gt;"Chronic") * (_xlpm.outflow="Housed"))), "")&lt;&gt;"",1,0))
))</f>
        <v>0</v>
      </c>
      <c r="F41" s="25" cm="1">
        <f t="array" aca="1" ref="F41:F62" ca="1">_xlfn.LET(
_xlpm.clientIds, INDIRECT("'"&amp;$H$26&amp;"'!"&amp;$H$27&amp;"2:"&amp;$H$27&amp;$H$34),
_xlpm.hhType, INDIRECT("'"&amp;$H$26&amp;"'!"&amp;$H$28&amp;"2:"&amp;$H$28&amp;$H$34),
_xlpm.hoh, INDIRECT("'"&amp;$H$26&amp;"'!"&amp;$H$29&amp;"2:"&amp;$H$29&amp;$H$34),
_xlpm.chronic, INDIRECT("'"&amp;$H$26&amp;"'!"&amp;$H$30&amp;"2:"&amp;$H$30&amp;$H$34),
_xlpm.vet, INDIRECT("'"&amp;$H$26&amp;"'!"&amp;$H$31&amp;"2:"&amp;$H$31&amp;$H$34),
_xlpm.outflow, INDIRECT("'"&amp;$H$26&amp;"'!"&amp;$H$32&amp;"2:"&amp;$H$32&amp;$H$34),
_xlfn.VSTACK(
SUM(IF(IFERROR(_xlfn.UNIQUE(_xlfn._xlws.FILTER(_xlpm.clientIds, (_xlpm.outflow="Housed") * (_xlpm.hhType="Families"))), "")&lt;&gt;"",1,0)),
SUM(IF(IFERROR(_xlfn.UNIQUE(_xlfn._xlws.FILTER(_xlpm.clientIds, (_xlpm.outflow="Housed") * (_xlpm.hhType="Families") * (_xlpm.vet&lt;&gt;"Yes (HUD)"))), "")&lt;&gt;"",1,0)),
SUM(IF(IFERROR(_xlfn.UNIQUE(_xlfn._xlws.FILTER(_xlpm.clientIds, (_xlpm.outflow="Housed") * (_xlpm.hhType="Families") * (_xlpm.vet="Yes (HUD)"))), "")&lt;&gt;"",1,0)),
SUM(IF(IFERROR(_xlfn.UNIQUE(_xlfn._xlws.FILTER(_xlpm.clientIds, (_xlpm.outflow="Housed") * (_xlpm.hhType="Families") * (_xlpm.hoh="Self (head of household)"))), "")&lt;&gt;"",1,0)),
SUM(IF(IFERROR(_xlfn.UNIQUE(_xlfn._xlws.FILTER(_xlpm.clientIds, (_xlpm.outflow="Housed") * (_xlpm.hhType="Families") * (_xlpm.vet&lt;&gt;"Yes (HUD)") * (_xlpm.hoh="Self (head of household)"))), "")&lt;&gt;"",1,0)),
SUM(IF(IFERROR(_xlfn.UNIQUE(_xlfn._xlws.FILTER(_xlpm.clientIds, (_xlpm.outflow="Housed") * (_xlpm.hhType="Families") * (_xlpm.vet="Yes (HUD)") * (_xlpm.hoh="Self (head of household)"))), "")&lt;&gt;"",1,0)),
SUM(IF(IFERROR(_xlfn.UNIQUE(_xlfn._xlws.FILTER(_xlpm.clientIds, (_xlpm.outflow="Housed") * (_xlpm.hhType="No HoH or DOB Missing"))), "")&lt;&gt;"",1,0)),
SUM(IF(IFERROR(_xlfn.UNIQUE(_xlfn._xlws.FILTER(_xlpm.clientIds, (_xlpm.outflow="Housed") * (_xlpm.hhType="No HoH or DOB Missing") * (_xlpm.vet&lt;&gt;"Yes (HUD)"))), "")&lt;&gt;"",1,0)),
SUM(IF(IFERROR(_xlfn.UNIQUE(_xlfn._xlws.FILTER(_xlpm.clientIds, (_xlpm.outflow="Housed") * (_xlpm.hhType="No HoH or DOB Missing") * (_xlpm.vet="Yes (HUD)"))), "")&lt;&gt;"",1,0)),
SUM(IF(IFERROR(_xlfn.UNIQUE(_xlfn._xlws.FILTER(_xlpm.clientIds, (_xlpm.outflow="Housed") * (_xlpm.hhType="Other Household Type"))), "")&lt;&gt;"",1,0)),
SUM(IF(IFERROR(_xlfn.UNIQUE(_xlfn._xlws.FILTER(_xlpm.clientIds, (_xlpm.outflow="Housed") * (_xlpm.hhType="Other Household Type") * (_xlpm.vet&lt;&gt;"Yes (HUD)"))), "")&lt;&gt;"",1,0)),
SUM(IF(IFERROR(_xlfn.UNIQUE(_xlfn._xlws.FILTER(_xlpm.clientIds, (_xlpm.outflow="Housed") * (_xlpm.hhType="Other Household Type") * (_xlpm.vet="Yes (HUD)"))), "")&lt;&gt;"",1,0)),
SUM(IF(IFERROR(_xlfn.UNIQUE(_xlfn._xlws.FILTER(_xlpm.clientIds, (_xlpm.outflow="Housed") * (_xlpm.hhType="Single Adults"))), "")&lt;&gt;"",1,0)),
SUM(IF(IFERROR(_xlfn.UNIQUE(_xlfn._xlws.FILTER(_xlpm.clientIds, (_xlpm.outflow="Housed") * (_xlpm.hhType="Single Adults") * (_xlpm.vet&lt;&gt;"Yes (HUD)"))), "")&lt;&gt;"",1,0)),
SUM(IF(IFERROR(_xlfn.UNIQUE(_xlfn._xlws.FILTER(_xlpm.clientIds, (_xlpm.outflow="Housed") * (_xlpm.hhType="Single Adults") * (_xlpm.vet="Yes (HUD)"))), "")&lt;&gt;"",1,0)),
SUM(IF(IFERROR(_xlfn.UNIQUE(_xlfn._xlws.FILTER(_xlpm.clientIds, (_xlpm.outflow="Housed") * (_xlpm.hhType="Unaccompanied Minor"))), "")&lt;&gt;"",1,0)),
SUM(IF(IFERROR(_xlfn.UNIQUE(_xlfn._xlws.FILTER(_xlpm.clientIds, (_xlpm.outflow="Housed") * (_xlpm.hhType="Unaccompanied Minor") * (_xlpm.vet&lt;&gt;"Yes (HUD)"))), "")&lt;&gt;"",1,0)),
SUM(IF(IFERROR(_xlfn.UNIQUE(_xlfn._xlws.FILTER(_xlpm.clientIds, (_xlpm.outflow="Housed") * (_xlpm.hhType="Unaccompanied Minor") * (_xlpm.vet="Yes (HUD)"))), "")&lt;&gt;"",1,0)),
SUM(IF(IFERROR(_xlfn.UNIQUE(_xlfn._xlws.FILTER(_xlpm.clientIds, (_xlpm.outflow="Housed") * (_xlpm.hhType="Unaccompanied Youth"))), "")&lt;&gt;"",1,0)),
SUM(IF(IFERROR(_xlfn.UNIQUE(_xlfn._xlws.FILTER(_xlpm.clientIds, (_xlpm.outflow="Housed") * (_xlpm.hhType="Unaccompanied Youth") * (_xlpm.vet&lt;&gt;"Yes (HUD)"))), "")&lt;&gt;"",1,0)),
SUM(IF(IFERROR(_xlfn.UNIQUE(_xlfn._xlws.FILTER(_xlpm.clientIds, (_xlpm.outflow="Housed") * (_xlpm.hhType="Unaccompanied Youth") * (_xlpm.vet="Yes (HUD)"))), "")&lt;&gt;"",1,0)),
SUM(IF(IFERROR(_xlfn.UNIQUE(_xlfn._xlws.FILTER(_xlpm.clientIds, (_xlpm.outflow="Housed"))), "")&lt;&gt;"",1,0))
))</f>
        <v>0</v>
      </c>
      <c r="H41" s="41" t="s">
        <v>73</v>
      </c>
      <c r="I41" s="25" cm="1">
        <f t="array" aca="1" ref="I41:I62" ca="1">_xlfn.LET(
_xlpm.clientIds, INDIRECT("'"&amp;$H$26&amp;"'!"&amp;$H$27&amp;"2:"&amp;$H$27&amp;$H$34),
_xlpm.hhType, INDIRECT("'"&amp;$H$26&amp;"'!"&amp;$H$28&amp;"2:"&amp;$H$28&amp;$H$34),
_xlpm.hoh, INDIRECT("'"&amp;$H$26&amp;"'!"&amp;$H$29&amp;"2:"&amp;$H$29&amp;$H$34),
_xlpm.chronic, INDIRECT("'"&amp;$H$26&amp;"'!"&amp;$H$30&amp;"2:"&amp;$H$30&amp;$H$34),
_xlpm.vet, INDIRECT("'"&amp;$H$26&amp;"'!"&amp;$H$31&amp;"2:"&amp;$H$31&amp;$H$34),
_xlpm.outflow, INDIRECT("'"&amp;$H$26&amp;"'!"&amp;$H$32&amp;"2:"&amp;$H$32&amp;$H$34),
_xlfn.VSTACK(
SUM(IF(IFERROR(_xlfn.UNIQUE(_xlfn._xlws.FILTER(_xlpm.clientIds, (_xlpm.chronic="Chronic") * (_xlpm.outflow="Inactive") * (_xlpm.hhType="Families"))), "")&lt;&gt;"",1,0)),
SUM(IF(IFERROR(_xlfn.UNIQUE(_xlfn._xlws.FILTER(_xlpm.clientIds, (_xlpm.chronic="Chronic") * (_xlpm.outflow="Inactive") * (_xlpm.hhType="Families") * (_xlpm.vet&lt;&gt;"Yes (HUD)"))), "")&lt;&gt;"",1,0)),
SUM(IF(IFERROR(_xlfn.UNIQUE(_xlfn._xlws.FILTER(_xlpm.clientIds, (_xlpm.chronic="Chronic") * (_xlpm.outflow="Inactive") * (_xlpm.hhType="Families") * (_xlpm.vet="Yes (HUD)"))), "")&lt;&gt;"",1,0)),
SUM(IF(IFERROR(_xlfn.UNIQUE(_xlfn._xlws.FILTER(_xlpm.clientIds, (_xlpm.chronic="Chronic") * (_xlpm.outflow="Inactive") * (_xlpm.hhType="Families") * (_xlpm.hoh="Self (head of household)"))), "")&lt;&gt;"",1,0)),
SUM(IF(IFERROR(_xlfn.UNIQUE(_xlfn._xlws.FILTER(_xlpm.clientIds, (_xlpm.chronic="Chronic") * (_xlpm.outflow="Inactive") * (_xlpm.hhType="Families") * (_xlpm.vet&lt;&gt;"Yes (HUD)") * (_xlpm.hoh="Self (head of household)"))), "")&lt;&gt;"",1,0)),
SUM(IF(IFERROR(_xlfn.UNIQUE(_xlfn._xlws.FILTER(_xlpm.clientIds, (_xlpm.chronic="Chronic") * (_xlpm.outflow="Inactive") * (_xlpm.hhType="Families") * (_xlpm.vet="Yes (HUD)") * (_xlpm.hoh="Self (head of household)"))), "")&lt;&gt;"",1,0)),
SUM(IF(IFERROR(_xlfn.UNIQUE(_xlfn._xlws.FILTER(_xlpm.clientIds, (_xlpm.chronic="Chronic") * (_xlpm.outflow="Inactive") * (_xlpm.hhType="No HoH or DOB Missing"))), "")&lt;&gt;"",1,0)),
SUM(IF(IFERROR(_xlfn.UNIQUE(_xlfn._xlws.FILTER(_xlpm.clientIds, (_xlpm.chronic="Chronic") * (_xlpm.outflow="Inactive") * (_xlpm.hhType="No HoH or DOB Missing") * (_xlpm.vet&lt;&gt;"Yes (HUD)"))), "")&lt;&gt;"",1,0)),
SUM(IF(IFERROR(_xlfn.UNIQUE(_xlfn._xlws.FILTER(_xlpm.clientIds, (_xlpm.chronic="Chronic") * (_xlpm.outflow="Inactive") * (_xlpm.hhType="No HoH or DOB Missing") * (_xlpm.vet="Yes (HUD)"))), "")&lt;&gt;"",1,0)),
SUM(IF(IFERROR(_xlfn.UNIQUE(_xlfn._xlws.FILTER(_xlpm.clientIds, (_xlpm.chronic="Chronic") * (_xlpm.outflow="Inactive") * (_xlpm.hhType="Other Household Type"))), "")&lt;&gt;"",1,0)),
SUM(IF(IFERROR(_xlfn.UNIQUE(_xlfn._xlws.FILTER(_xlpm.clientIds, (_xlpm.chronic="Chronic") * (_xlpm.outflow="Inactive") * (_xlpm.hhType="Other Household Type") * (_xlpm.vet&lt;&gt;"Yes (HUD)"))), "")&lt;&gt;"",1,0)),
SUM(IF(IFERROR(_xlfn.UNIQUE(_xlfn._xlws.FILTER(_xlpm.clientIds, (_xlpm.chronic="Chronic") * (_xlpm.outflow="Inactive") * (_xlpm.hhType="Other Household Type") * (_xlpm.vet="Yes (HUD)"))), "")&lt;&gt;"",1,0)),
SUM(IF(IFERROR(_xlfn.UNIQUE(_xlfn._xlws.FILTER(_xlpm.clientIds, (_xlpm.chronic="Chronic") * (_xlpm.outflow="Inactive") * (_xlpm.hhType="Single Adults"))), "")&lt;&gt;"",1,0)),
SUM(IF(IFERROR(_xlfn.UNIQUE(_xlfn._xlws.FILTER(_xlpm.clientIds, (_xlpm.chronic="Chronic") * (_xlpm.outflow="Inactive") * (_xlpm.hhType="Single Adults") * (_xlpm.vet&lt;&gt;"Yes (HUD)"))), "")&lt;&gt;"",1,0)),
SUM(IF(IFERROR(_xlfn.UNIQUE(_xlfn._xlws.FILTER(_xlpm.clientIds, (_xlpm.chronic="Chronic") * (_xlpm.outflow="Inactive") * (_xlpm.hhType="Single Adults") * (_xlpm.vet="Yes (HUD)"))), "")&lt;&gt;"",1,0)),
SUM(IF(IFERROR(_xlfn.UNIQUE(_xlfn._xlws.FILTER(_xlpm.clientIds, (_xlpm.chronic="Chronic") * (_xlpm.outflow="Inactive") * (_xlpm.hhType="Unaccompanied Minor"))), "")&lt;&gt;"",1,0)),
SUM(IF(IFERROR(_xlfn.UNIQUE(_xlfn._xlws.FILTER(_xlpm.clientIds, (_xlpm.chronic="Chronic") * (_xlpm.outflow="Inactive") * (_xlpm.hhType="Unaccompanied Minor") * (_xlpm.vet&lt;&gt;"Yes (HUD)"))), "")&lt;&gt;"",1,0)),
SUM(IF(IFERROR(_xlfn.UNIQUE(_xlfn._xlws.FILTER(_xlpm.clientIds, (_xlpm.chronic="Chronic") * (_xlpm.outflow="Inactive") * (_xlpm.hhType="Unaccompanied Minor") * (_xlpm.vet="Yes (HUD)"))), "")&lt;&gt;"",1,0)),
SUM(IF(IFERROR(_xlfn.UNIQUE(_xlfn._xlws.FILTER(_xlpm.clientIds, (_xlpm.chronic="Chronic") * (_xlpm.outflow="Inactive") * (_xlpm.hhType="Unaccompanied Youth"))), "")&lt;&gt;"",1,0)),
SUM(IF(IFERROR(_xlfn.UNIQUE(_xlfn._xlws.FILTER(_xlpm.clientIds, (_xlpm.chronic="Chronic") * (_xlpm.outflow="Inactive") * (_xlpm.hhType="Unaccompanied Youth") * (_xlpm.vet&lt;&gt;"Yes (HUD)"))), "")&lt;&gt;"",1,0)),
SUM(IF(IFERROR(_xlfn.UNIQUE(_xlfn._xlws.FILTER(_xlpm.clientIds, (_xlpm.chronic="Chronic") * (_xlpm.outflow="Inactive") * (_xlpm.hhType="Unaccompanied Youth") * (_xlpm.vet="Yes (HUD)"))), "")&lt;&gt;"",1,0)),
SUM(IF(IFERROR(_xlfn.UNIQUE(_xlfn._xlws.FILTER(_xlpm.clientIds, (_xlpm.chronic="Chronic") * (_xlpm.outflow="Inactive"))), "")&lt;&gt;"",1,0))
))</f>
        <v>0</v>
      </c>
      <c r="J41" s="25" cm="1">
        <f t="array" aca="1" ref="J41:J62" ca="1">_xlfn.LET(
_xlpm.clientIds, INDIRECT("'"&amp;$H$26&amp;"'!"&amp;$H$27&amp;"2:"&amp;$H$27&amp;$H$34),
_xlpm.hhType, INDIRECT("'"&amp;$H$26&amp;"'!"&amp;$H$28&amp;"2:"&amp;$H$28&amp;$H$34),
_xlpm.hoh, INDIRECT("'"&amp;$H$26&amp;"'!"&amp;$H$29&amp;"2:"&amp;$H$29&amp;$H$34),
_xlpm.chronic, INDIRECT("'"&amp;$H$26&amp;"'!"&amp;$H$30&amp;"2:"&amp;$H$30&amp;$H$34),
_xlpm.vet, INDIRECT("'"&amp;$H$26&amp;"'!"&amp;$H$31&amp;"2:"&amp;$H$31&amp;$H$34),
_xlpm.outflow, INDIRECT("'"&amp;$H$26&amp;"'!"&amp;$H$32&amp;"2:"&amp;$H$32&amp;$H$34),
_xlfn.VSTACK(
SUM(IF(IFERROR(_xlfn.UNIQUE(_xlfn._xlws.FILTER(_xlpm.clientIds, (_xlpm.chronic&lt;&gt;"Chronic") * (_xlpm.outflow="Inactive") * (_xlpm.hhType="Families"))), "")&lt;&gt;"",1,0)),
SUM(IF(IFERROR(_xlfn.UNIQUE(_xlfn._xlws.FILTER(_xlpm.clientIds, (_xlpm.chronic&lt;&gt;"Chronic") * (_xlpm.outflow="Inactive") * (_xlpm.hhType="Families") * (_xlpm.vet&lt;&gt;"Yes (HUD)"))), "")&lt;&gt;"",1,0)),
SUM(IF(IFERROR(_xlfn.UNIQUE(_xlfn._xlws.FILTER(_xlpm.clientIds, (_xlpm.chronic&lt;&gt;"Chronic") * (_xlpm.outflow="Inactive") * (_xlpm.hhType="Families") * (_xlpm.vet="Yes (HUD)"))), "")&lt;&gt;"",1,0)),
SUM(IF(IFERROR(_xlfn.UNIQUE(_xlfn._xlws.FILTER(_xlpm.clientIds, (_xlpm.chronic&lt;&gt;"Chronic") * (_xlpm.outflow="Inactive") * (_xlpm.hhType="Families") * (_xlpm.hoh="Self (head of household)"))), "")&lt;&gt;"",1,0)),
SUM(IF(IFERROR(_xlfn.UNIQUE(_xlfn._xlws.FILTER(_xlpm.clientIds, (_xlpm.chronic&lt;&gt;"Chronic") * (_xlpm.outflow="Inactive") * (_xlpm.hhType="Families") * (_xlpm.vet&lt;&gt;"Yes (HUD)") * (_xlpm.hoh="Self (head of household)"))), "")&lt;&gt;"",1,0)),
SUM(IF(IFERROR(_xlfn.UNIQUE(_xlfn._xlws.FILTER(_xlpm.clientIds, (_xlpm.chronic&lt;&gt;"Chronic") * (_xlpm.outflow="Inactive") * (_xlpm.hhType="Families") * (_xlpm.vet="Yes (HUD)") * (_xlpm.hoh="Self (head of household)"))), "")&lt;&gt;"",1,0)),
SUM(IF(IFERROR(_xlfn.UNIQUE(_xlfn._xlws.FILTER(_xlpm.clientIds, (_xlpm.chronic&lt;&gt;"Chronic") * (_xlpm.outflow="Inactive") * (_xlpm.hhType="No HoH or DOB Missing"))), "")&lt;&gt;"",1,0)),
SUM(IF(IFERROR(_xlfn.UNIQUE(_xlfn._xlws.FILTER(_xlpm.clientIds, (_xlpm.chronic&lt;&gt;"Chronic") * (_xlpm.outflow="Inactive") * (_xlpm.hhType="No HoH or DOB Missing") * (_xlpm.vet&lt;&gt;"Yes (HUD)"))), "")&lt;&gt;"",1,0)),
SUM(IF(IFERROR(_xlfn.UNIQUE(_xlfn._xlws.FILTER(_xlpm.clientIds, (_xlpm.chronic&lt;&gt;"Chronic") * (_xlpm.outflow="Inactive") * (_xlpm.hhType="No HoH or DOB Missing") * (_xlpm.vet="Yes (HUD)"))), "")&lt;&gt;"",1,0)),
SUM(IF(IFERROR(_xlfn.UNIQUE(_xlfn._xlws.FILTER(_xlpm.clientIds, (_xlpm.chronic&lt;&gt;"Chronic") * (_xlpm.outflow="Inactive") * (_xlpm.hhType="Other Household Type"))), "")&lt;&gt;"",1,0)),
SUM(IF(IFERROR(_xlfn.UNIQUE(_xlfn._xlws.FILTER(_xlpm.clientIds, (_xlpm.chronic&lt;&gt;"Chronic") * (_xlpm.outflow="Inactive") * (_xlpm.hhType="Other Household Type") * (_xlpm.vet&lt;&gt;"Yes (HUD)"))), "")&lt;&gt;"",1,0)),
SUM(IF(IFERROR(_xlfn.UNIQUE(_xlfn._xlws.FILTER(_xlpm.clientIds, (_xlpm.chronic&lt;&gt;"Chronic") * (_xlpm.outflow="Inactive") * (_xlpm.hhType="Other Household Type") * (_xlpm.vet="Yes (HUD)"))), "")&lt;&gt;"",1,0)),
SUM(IF(IFERROR(_xlfn.UNIQUE(_xlfn._xlws.FILTER(_xlpm.clientIds, (_xlpm.chronic&lt;&gt;"Chronic") * (_xlpm.outflow="Inactive") * (_xlpm.hhType="Single Adults"))), "")&lt;&gt;"",1,0)),
SUM(IF(IFERROR(_xlfn.UNIQUE(_xlfn._xlws.FILTER(_xlpm.clientIds, (_xlpm.chronic&lt;&gt;"Chronic") * (_xlpm.outflow="Inactive") * (_xlpm.hhType="Single Adults") * (_xlpm.vet&lt;&gt;"Yes (HUD)"))), "")&lt;&gt;"",1,0)),
SUM(IF(IFERROR(_xlfn.UNIQUE(_xlfn._xlws.FILTER(_xlpm.clientIds, (_xlpm.chronic&lt;&gt;"Chronic") * (_xlpm.outflow="Inactive") * (_xlpm.hhType="Single Adults") * (_xlpm.vet="Yes (HUD)"))), "")&lt;&gt;"",1,0)),
SUM(IF(IFERROR(_xlfn.UNIQUE(_xlfn._xlws.FILTER(_xlpm.clientIds, (_xlpm.chronic&lt;&gt;"Chronic") * (_xlpm.outflow="Inactive") * (_xlpm.hhType="Unaccompanied Minor"))), "")&lt;&gt;"",1,0)),
SUM(IF(IFERROR(_xlfn.UNIQUE(_xlfn._xlws.FILTER(_xlpm.clientIds, (_xlpm.chronic&lt;&gt;"Chronic") * (_xlpm.outflow="Inactive") * (_xlpm.hhType="Unaccompanied Minor") * (_xlpm.vet&lt;&gt;"Yes (HUD)"))), "")&lt;&gt;"",1,0)),
SUM(IF(IFERROR(_xlfn.UNIQUE(_xlfn._xlws.FILTER(_xlpm.clientIds, (_xlpm.chronic&lt;&gt;"Chronic") * (_xlpm.outflow="Inactive") * (_xlpm.hhType="Unaccompanied Minor") * (_xlpm.vet="Yes (HUD)"))), "")&lt;&gt;"",1,0)),
SUM(IF(IFERROR(_xlfn.UNIQUE(_xlfn._xlws.FILTER(_xlpm.clientIds, (_xlpm.chronic&lt;&gt;"Chronic") * (_xlpm.outflow="Inactive") * (_xlpm.hhType="Unaccompanied Youth"))), "")&lt;&gt;"",1,0)),
SUM(IF(IFERROR(_xlfn.UNIQUE(_xlfn._xlws.FILTER(_xlpm.clientIds, (_xlpm.chronic&lt;&gt;"Chronic") * (_xlpm.outflow="Inactive") * (_xlpm.hhType="Unaccompanied Youth") * (_xlpm.vet&lt;&gt;"Yes (HUD)"))), "")&lt;&gt;"",1,0)),
SUM(IF(IFERROR(_xlfn.UNIQUE(_xlfn._xlws.FILTER(_xlpm.clientIds, (_xlpm.chronic&lt;&gt;"Chronic") * (_xlpm.outflow="Inactive") * (_xlpm.hhType="Unaccompanied Youth") * (_xlpm.vet="Yes (HUD)"))), "")&lt;&gt;"",1,0)),
SUM(IF(IFERROR(_xlfn.UNIQUE(_xlfn._xlws.FILTER(_xlpm.clientIds, (_xlpm.chronic&lt;&gt;"Chronic") * (_xlpm.outflow="Inactive"))), "")&lt;&gt;"",1,0))
))</f>
        <v>0</v>
      </c>
      <c r="K41" s="25" cm="1">
        <f t="array" aca="1" ref="K41:K62" ca="1">_xlfn.LET(
_xlpm.clientIds, INDIRECT("'"&amp;$H$26&amp;"'!"&amp;$H$27&amp;"2:"&amp;$H$27&amp;$H$34),
_xlpm.hhType, INDIRECT("'"&amp;$H$26&amp;"'!"&amp;$H$28&amp;"2:"&amp;$H$28&amp;$H$34),
_xlpm.hoh, INDIRECT("'"&amp;$H$26&amp;"'!"&amp;$H$29&amp;"2:"&amp;$H$29&amp;$H$34),
_xlpm.chronic, INDIRECT("'"&amp;$H$26&amp;"'!"&amp;$H$30&amp;"2:"&amp;$H$30&amp;$H$34),
_xlpm.vet, INDIRECT("'"&amp;$H$26&amp;"'!"&amp;$H$31&amp;"2:"&amp;$H$31&amp;$H$34),
_xlpm.outflow, INDIRECT("'"&amp;$H$26&amp;"'!"&amp;$H$32&amp;"2:"&amp;$H$32&amp;$H$34),
_xlfn.VSTACK(
SUM(IF(IFERROR(_xlfn.UNIQUE(_xlfn._xlws.FILTER(_xlpm.clientIds, (_xlpm.outflow="Inactive") * (_xlpm.hhType="Families"))), "")&lt;&gt;"",1,0)),
SUM(IF(IFERROR(_xlfn.UNIQUE(_xlfn._xlws.FILTER(_xlpm.clientIds, (_xlpm.outflow="Inactive") * (_xlpm.hhType="Families") * (_xlpm.vet&lt;&gt;"Yes (HUD)"))), "")&lt;&gt;"",1,0)),
SUM(IF(IFERROR(_xlfn.UNIQUE(_xlfn._xlws.FILTER(_xlpm.clientIds, (_xlpm.outflow="Inactive") * (_xlpm.hhType="Families") * (_xlpm.vet="Yes (HUD)"))), "")&lt;&gt;"",1,0)),
SUM(IF(IFERROR(_xlfn.UNIQUE(_xlfn._xlws.FILTER(_xlpm.clientIds, (_xlpm.outflow="Inactive") * (_xlpm.hhType="Families") * (_xlpm.hoh="Self (head of household)"))), "")&lt;&gt;"",1,0)),
SUM(IF(IFERROR(_xlfn.UNIQUE(_xlfn._xlws.FILTER(_xlpm.clientIds, (_xlpm.outflow="Inactive") * (_xlpm.hhType="Families") * (_xlpm.vet&lt;&gt;"Yes (HUD)") * (_xlpm.hoh="Self (head of household)"))), "")&lt;&gt;"",1,0)),
SUM(IF(IFERROR(_xlfn.UNIQUE(_xlfn._xlws.FILTER(_xlpm.clientIds, (_xlpm.outflow="Inactive") * (_xlpm.hhType="Families") * (_xlpm.vet="Yes (HUD)") * (_xlpm.hoh="Self (head of household)"))), "")&lt;&gt;"",1,0)),
SUM(IF(IFERROR(_xlfn.UNIQUE(_xlfn._xlws.FILTER(_xlpm.clientIds, (_xlpm.outflow="Inactive") * (_xlpm.hhType="No HoH or DOB Missing"))), "")&lt;&gt;"",1,0)),
SUM(IF(IFERROR(_xlfn.UNIQUE(_xlfn._xlws.FILTER(_xlpm.clientIds, (_xlpm.outflow="Inactive") * (_xlpm.hhType="No HoH or DOB Missing") * (_xlpm.vet&lt;&gt;"Yes (HUD)"))), "")&lt;&gt;"",1,0)),
SUM(IF(IFERROR(_xlfn.UNIQUE(_xlfn._xlws.FILTER(_xlpm.clientIds, (_xlpm.outflow="Inactive") * (_xlpm.hhType="No HoH or DOB Missing") * (_xlpm.vet="Yes (HUD)"))), "")&lt;&gt;"",1,0)),
SUM(IF(IFERROR(_xlfn.UNIQUE(_xlfn._xlws.FILTER(_xlpm.clientIds, (_xlpm.outflow="Inactive") * (_xlpm.hhType="Other Household Type"))), "")&lt;&gt;"",1,0)),
SUM(IF(IFERROR(_xlfn.UNIQUE(_xlfn._xlws.FILTER(_xlpm.clientIds, (_xlpm.outflow="Inactive") * (_xlpm.hhType="Other Household Type") * (_xlpm.vet&lt;&gt;"Yes (HUD)"))), "")&lt;&gt;"",1,0)),
SUM(IF(IFERROR(_xlfn.UNIQUE(_xlfn._xlws.FILTER(_xlpm.clientIds, (_xlpm.outflow="Inactive") * (_xlpm.hhType="Other Household Type") * (_xlpm.vet="Yes (HUD)"))), "")&lt;&gt;"",1,0)),
SUM(IF(IFERROR(_xlfn.UNIQUE(_xlfn._xlws.FILTER(_xlpm.clientIds, (_xlpm.outflow="Inactive") * (_xlpm.hhType="Single Adults"))), "")&lt;&gt;"",1,0)),
SUM(IF(IFERROR(_xlfn.UNIQUE(_xlfn._xlws.FILTER(_xlpm.clientIds, (_xlpm.outflow="Inactive") * (_xlpm.hhType="Single Adults") * (_xlpm.vet&lt;&gt;"Yes (HUD)"))), "")&lt;&gt;"",1,0)),
SUM(IF(IFERROR(_xlfn.UNIQUE(_xlfn._xlws.FILTER(_xlpm.clientIds, (_xlpm.outflow="Inactive") * (_xlpm.hhType="Single Adults") * (_xlpm.vet="Yes (HUD)"))), "")&lt;&gt;"",1,0)),
SUM(IF(IFERROR(_xlfn.UNIQUE(_xlfn._xlws.FILTER(_xlpm.clientIds, (_xlpm.outflow="Inactive") * (_xlpm.hhType="Unaccompanied Minor"))), "")&lt;&gt;"",1,0)),
SUM(IF(IFERROR(_xlfn.UNIQUE(_xlfn._xlws.FILTER(_xlpm.clientIds, (_xlpm.outflow="Inactive") * (_xlpm.hhType="Unaccompanied Minor") * (_xlpm.vet&lt;&gt;"Yes (HUD)"))), "")&lt;&gt;"",1,0)),
SUM(IF(IFERROR(_xlfn.UNIQUE(_xlfn._xlws.FILTER(_xlpm.clientIds, (_xlpm.outflow="Inactive") * (_xlpm.hhType="Unaccompanied Minor") * (_xlpm.vet="Yes (HUD)"))), "")&lt;&gt;"",1,0)),
SUM(IF(IFERROR(_xlfn.UNIQUE(_xlfn._xlws.FILTER(_xlpm.clientIds, (_xlpm.outflow="Inactive") * (_xlpm.hhType="Unaccompanied Youth"))), "")&lt;&gt;"",1,0)),
SUM(IF(IFERROR(_xlfn.UNIQUE(_xlfn._xlws.FILTER(_xlpm.clientIds, (_xlpm.outflow="Inactive") * (_xlpm.hhType="Unaccompanied Youth") * (_xlpm.vet&lt;&gt;"Yes (HUD)"))), "")&lt;&gt;"",1,0)),
SUM(IF(IFERROR(_xlfn.UNIQUE(_xlfn._xlws.FILTER(_xlpm.clientIds, (_xlpm.outflow="Inactive") * (_xlpm.hhType="Unaccompanied Youth") * (_xlpm.vet="Yes (HUD)"))), "")&lt;&gt;"",1,0)),
SUM(IF(IFERROR(_xlfn.UNIQUE(_xlfn._xlws.FILTER(_xlpm.clientIds, (_xlpm.outflow="Inactive"))), "")&lt;&gt;"",1,0))
))</f>
        <v>0</v>
      </c>
      <c r="L41" s="28"/>
      <c r="N41" s="27"/>
      <c r="O41" s="41" t="s">
        <v>73</v>
      </c>
      <c r="P41" s="42" cm="1">
        <f t="array" aca="1" ref="P41:P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_xlfn.VSTACK(
SUM(IF(IFERROR(_xlfn._xlws.FILTER(_xlpm.clientIds, (_xlpm.chronic="Chronic") * (_xlpm.lotApprox&lt;&gt;"") * (_xlpm.hhType="Families")), "")&lt;&gt;"",1,0)),
SUM(IF(IFERROR(_xlfn._xlws.FILTER(_xlpm.clientIds, (_xlpm.chronic="Chronic") * (_xlpm.lotApprox&lt;&gt;"") * (_xlpm.hhType="Families") * (_xlpm.vet&lt;&gt;"Yes (HUD)")), "")&lt;&gt;"",1,0)),
SUM(IF(IFERROR(_xlfn._xlws.FILTER(_xlpm.clientIds, (_xlpm.chronic="Chronic") * (_xlpm.lotApprox&lt;&gt;"") * (_xlpm.hhType="Families") * (_xlpm.vet="Yes (HUD)")), "")&lt;&gt;"",1,0)),
SUM(IF(IFERROR(_xlfn._xlws.FILTER(_xlpm.clientIds, (_xlpm.chronic="Chronic") * (_xlpm.lotApprox&lt;&gt;"") * (_xlpm.hhType="Families") * (_xlpm.hoh="Self (head of household)")), "")&lt;&gt;"",1,0)),
SUM(IF(IFERROR(_xlfn._xlws.FILTER(_xlpm.clientIds, (_xlpm.chronic="Chronic") * (_xlpm.lotApprox&lt;&gt;"") * (_xlpm.hhType="Families") * (_xlpm.vet&lt;&gt;"Yes (HUD)") * (_xlpm.hoh="Self (head of household)")), "")&lt;&gt;"",1,0)),
SUM(IF(IFERROR(_xlfn._xlws.FILTER(_xlpm.clientIds, (_xlpm.chronic="Chronic") * (_xlpm.lotApprox&lt;&gt;"") * (_xlpm.hhType="Families") * (_xlpm.vet="Yes (HUD)") * (_xlpm.hoh="Self (head of household)")), "")&lt;&gt;"",1,0)),
SUM(IF(IFERROR(_xlfn._xlws.FILTER(_xlpm.clientIds, (_xlpm.chronic="Chronic") * (_xlpm.lotApprox&lt;&gt;"") * (_xlpm.hhType="No HoH or DOB Missing")), "")&lt;&gt;"",1,0)),
SUM(IF(IFERROR(_xlfn._xlws.FILTER(_xlpm.clientIds, (_xlpm.chronic="Chronic") * (_xlpm.lotApprox&lt;&gt;"") * (_xlpm.hhType="No HoH or DOB Missing") * (_xlpm.vet&lt;&gt;"Yes (HUD)")), "")&lt;&gt;"",1,0)),
SUM(IF(IFERROR(_xlfn._xlws.FILTER(_xlpm.clientIds, (_xlpm.chronic="Chronic") * (_xlpm.lotApprox&lt;&gt;"") * (_xlpm.hhType="No HoH or DOB Missing") * (_xlpm.vet="Yes (HUD)")), "")&lt;&gt;"",1,0)),
SUM(IF(IFERROR(_xlfn._xlws.FILTER(_xlpm.clientIds, (_xlpm.chronic="Chronic") * (_xlpm.lotApprox&lt;&gt;"") * (_xlpm.hhType="Other Household Type")), "")&lt;&gt;"",1,0)),
SUM(IF(IFERROR(_xlfn._xlws.FILTER(_xlpm.clientIds, (_xlpm.chronic="Chronic") * (_xlpm.lotApprox&lt;&gt;"") * (_xlpm.hhType="Other Household Type") * (_xlpm.vet&lt;&gt;"Yes (HUD)")), "")&lt;&gt;"",1,0)),
SUM(IF(IFERROR(_xlfn._xlws.FILTER(_xlpm.clientIds, (_xlpm.chronic="Chronic") * (_xlpm.lotApprox&lt;&gt;"") * (_xlpm.hhType="Other Household Type") * (_xlpm.vet="Yes (HUD)")), "")&lt;&gt;"",1,0)),
SUM(IF(IFERROR(_xlfn._xlws.FILTER(_xlpm.clientIds, (_xlpm.chronic="Chronic") * (_xlpm.lotApprox&lt;&gt;"") * (_xlpm.hhType="Single Adults")), "")&lt;&gt;"",1,0)),
SUM(IF(IFERROR(_xlfn._xlws.FILTER(_xlpm.clientIds, (_xlpm.chronic="Chronic") * (_xlpm.lotApprox&lt;&gt;"") * (_xlpm.hhType="Single Adults") * (_xlpm.vet&lt;&gt;"Yes (HUD)")), "")&lt;&gt;"",1,0)),
SUM(IF(IFERROR(_xlfn._xlws.FILTER(_xlpm.clientIds, (_xlpm.chronic="Chronic") * (_xlpm.lotApprox&lt;&gt;"") * (_xlpm.hhType="Single Adults") * (_xlpm.vet="Yes (HUD)")), "")&lt;&gt;"",1,0)),
SUM(IF(IFERROR(_xlfn._xlws.FILTER(_xlpm.clientIds, (_xlpm.chronic="Chronic") * (_xlpm.lotApprox&lt;&gt;"") * (_xlpm.hhType="Unaccompanied Minor")), "")&lt;&gt;"",1,0)),
SUM(IF(IFERROR(_xlfn._xlws.FILTER(_xlpm.clientIds, (_xlpm.chronic="Chronic") * (_xlpm.lotApprox&lt;&gt;"") * (_xlpm.hhType="Unaccompanied Minor") * (_xlpm.vet&lt;&gt;"Yes (HUD)")), "")&lt;&gt;"",1,0)),
SUM(IF(IFERROR(_xlfn._xlws.FILTER(_xlpm.clientIds, (_xlpm.chronic="Chronic") * (_xlpm.lotApprox&lt;&gt;"") * (_xlpm.hhType="Unaccompanied Minor") * (_xlpm.vet="Yes (HUD)")), "")&lt;&gt;"",1,0)),
SUM(IF(IFERROR(_xlfn._xlws.FILTER(_xlpm.clientIds, (_xlpm.chronic="Chronic") * (_xlpm.lotApprox&lt;&gt;"") * (_xlpm.hhType="Unaccompanied Youth")), "")&lt;&gt;"",1,0)),
SUM(IF(IFERROR(_xlfn._xlws.FILTER(_xlpm.clientIds, (_xlpm.chronic="Chronic") * (_xlpm.lotApprox&lt;&gt;"") * (_xlpm.hhType="Unaccompanied Youth") * (_xlpm.vet&lt;&gt;"Yes (HUD)")), "")&lt;&gt;"",1,0)),
SUM(IF(IFERROR(_xlfn._xlws.FILTER(_xlpm.clientIds, (_xlpm.chronic="Chronic") * (_xlpm.lotApprox&lt;&gt;"") * (_xlpm.hhType="Unaccompanied Youth") * (_xlpm.vet="Yes (HUD)")), "")&lt;&gt;"",1,0)),
SUM(IF(IFERROR(_xlfn._xlws.FILTER(_xlpm.clientIds, (_xlpm.chronic="Chronic") * (_xlpm.lotApprox&lt;&gt;"")), "")&lt;&gt;"",1,0))
))</f>
        <v>0</v>
      </c>
      <c r="Q41" s="25" t="str" cm="1">
        <f t="array" aca="1" ref="Q41:Q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IF($P$41:$P$62&lt;&gt;0,
_xlfn.VSTACK(
SUMIFS(_xlpm.lotApprox, _xlpm.chronic, "Chronic", _xlpm.hhType, "Families"),
SUMIFS(_xlpm.lotApprox, _xlpm.chronic, "Chronic", _xlpm.hhType, "Families", _xlpm.vet, "&lt;&gt;Yes (HUD)"),
SUMIFS(_xlpm.lotApprox, _xlpm.chronic, "Chronic", _xlpm.hhType, "Families", _xlpm.vet, "=Yes (HUD)"),
SUMIFS(_xlpm.lotApprox, _xlpm.chronic, "Chronic", _xlpm.hhType, "Families", _xlpm.hoh, "Self (head of household)"),
SUMIFS(_xlpm.lotApprox, _xlpm.chronic, "Chronic", _xlpm.hhType, "Families", _xlpm.vet, "&lt;&gt;Yes (HUD)", _xlpm.hoh, "Self (head of household)"),
SUMIFS(_xlpm.lotApprox, _xlpm.chronic, "Chronic", _xlpm.hhType, "Families", _xlpm.vet, "=Yes (HUD)", _xlpm.hoh, "Self (head of household)"),
SUMIFS(_xlpm.lotApprox, _xlpm.chronic, "Chronic", _xlpm.hhType, "No HoH or DOB Missing"),
SUMIFS(_xlpm.lotApprox, _xlpm.chronic, "Chronic", _xlpm.hhType, "No HoH or DOB Missing", _xlpm.vet, "&lt;&gt;Yes (HUD)"),
SUMIFS(_xlpm.lotApprox, _xlpm.chronic, "Chronic", _xlpm.hhType, "No HoH or DOB Missing", _xlpm.vet, "=Yes (HUD)"),
SUMIFS(_xlpm.lotApprox, _xlpm.chronic, "Chronic", _xlpm.hhType, "Other Household Type"),
SUMIFS(_xlpm.lotApprox, _xlpm.chronic, "Chronic", _xlpm.hhType, "Other Household Type", _xlpm.vet, "&lt;&gt;Yes (HUD)"),
SUMIFS(_xlpm.lotApprox, _xlpm.chronic, "Chronic", _xlpm.hhType, "Other Household Type", _xlpm.vet, "=Yes (HUD)"),
SUMIFS(_xlpm.lotApprox, _xlpm.chronic, "Chronic", _xlpm.hhType, "Single Adults"),
SUMIFS(_xlpm.lotApprox, _xlpm.chronic, "Chronic", _xlpm.hhType, "Single Adults", _xlpm.vet, "&lt;&gt;Yes (HUD)"),
SUMIFS(_xlpm.lotApprox, _xlpm.chronic, "Chronic", _xlpm.hhType, "Single Adults", _xlpm.vet, "=Yes (HUD)"),
SUMIFS(_xlpm.lotApprox, _xlpm.chronic, "Chronic", _xlpm.hhType, "Unaccompanied Minor"),
SUMIFS(_xlpm.lotApprox, _xlpm.chronic, "Chronic", _xlpm.hhType, "Unaccompanied Minor", _xlpm.vet, "&lt;&gt;Yes (HUD)"),
SUMIFS(_xlpm.lotApprox, _xlpm.chronic, "Chronic", _xlpm.hhType, "Unaccompanied Minor", _xlpm.vet, "=Yes (HUD)"),
SUMIFS(_xlpm.lotApprox, _xlpm.chronic, "Chronic", _xlpm.hhType, "Unaccompanied Youth"),
SUMIFS(_xlpm.lotApprox, _xlpm.chronic, "Chronic", _xlpm.hhType, "Unaccompanied Youth", _xlpm.vet, "&lt;&gt;Yes (HUD)"),
SUMIFS(_xlpm.lotApprox, _xlpm.chronic, "Chronic", _xlpm.hhType, "Unaccompanied Youth", _xlpm.vet, "=Yes (HUD)"),
SUMIFS(_xlpm.lotApprox, _xlpm.chronic, "Chronic")
), ""))</f>
        <v/>
      </c>
      <c r="R41" s="43" t="str" cm="1">
        <f t="array" aca="1" ref="R41:R62" ca="1">IFERROR($Q$41:$Q$62/$P$41:$P$62, "")</f>
        <v/>
      </c>
      <c r="S41" s="42" cm="1">
        <f t="array" aca="1" ref="S41:S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_xlfn.VSTACK(
SUM(IF(IFERROR(_xlfn._xlws.FILTER(_xlpm.clientIds, (_xlpm.chronic="Chronic") * (_xlpm.lotFirst&lt;&gt;"") * (_xlpm.hhType="Families")), "")&lt;&gt;"",1,0)),
SUM(IF(IFERROR(_xlfn._xlws.FILTER(_xlpm.clientIds, (_xlpm.chronic="Chronic") * (_xlpm.lotFirst&lt;&gt;"") * (_xlpm.hhType="Families") * (_xlpm.vet&lt;&gt;"Yes (HUD)")), "")&lt;&gt;"",1,0)),
SUM(IF(IFERROR(_xlfn._xlws.FILTER(_xlpm.clientIds, (_xlpm.chronic="Chronic") * (_xlpm.lotFirst&lt;&gt;"") * (_xlpm.hhType="Families") * (_xlpm.vet="Yes (HUD)")), "")&lt;&gt;"",1,0)),
SUM(IF(IFERROR(_xlfn._xlws.FILTER(_xlpm.clientIds, (_xlpm.chronic="Chronic") * (_xlpm.lotFirst&lt;&gt;"") * (_xlpm.hhType="Families") * (_xlpm.hoh="Self (head of household)")), "")&lt;&gt;"",1,0)),
SUM(IF(IFERROR(_xlfn._xlws.FILTER(_xlpm.clientIds, (_xlpm.chronic="Chronic") * (_xlpm.lotFirst&lt;&gt;"") * (_xlpm.hhType="Families") * (_xlpm.vet&lt;&gt;"Yes (HUD)") * (_xlpm.hoh="Self (head of household)")), "")&lt;&gt;"",1,0)),
SUM(IF(IFERROR(_xlfn._xlws.FILTER(_xlpm.clientIds, (_xlpm.chronic="Chronic") * (_xlpm.lotFirst&lt;&gt;"") * (_xlpm.hhType="Families") * (_xlpm.vet="Yes (HUD)") * (_xlpm.hoh="Self (head of household)")), "")&lt;&gt;"",1,0)),
SUM(IF(IFERROR(_xlfn._xlws.FILTER(_xlpm.clientIds, (_xlpm.chronic="Chronic") * (_xlpm.lotFirst&lt;&gt;"") * (_xlpm.hhType="No HoH or DOB Missing")), "")&lt;&gt;"",1,0)),
SUM(IF(IFERROR(_xlfn._xlws.FILTER(_xlpm.clientIds, (_xlpm.chronic="Chronic") * (_xlpm.lotFirst&lt;&gt;"") * (_xlpm.hhType="No HoH or DOB Missing") * (_xlpm.vet&lt;&gt;"Yes (HUD)")), "")&lt;&gt;"",1,0)),
SUM(IF(IFERROR(_xlfn._xlws.FILTER(_xlpm.clientIds, (_xlpm.chronic="Chronic") * (_xlpm.lotFirst&lt;&gt;"") * (_xlpm.hhType="No HoH or DOB Missing") * (_xlpm.vet="Yes (HUD)")), "")&lt;&gt;"",1,0)),
SUM(IF(IFERROR(_xlfn._xlws.FILTER(_xlpm.clientIds, (_xlpm.chronic="Chronic") * (_xlpm.lotFirst&lt;&gt;"") * (_xlpm.hhType="Other Household Type")), "")&lt;&gt;"",1,0)),
SUM(IF(IFERROR(_xlfn._xlws.FILTER(_xlpm.clientIds, (_xlpm.chronic="Chronic") * (_xlpm.lotFirst&lt;&gt;"") * (_xlpm.hhType="Other Household Type") * (_xlpm.vet&lt;&gt;"Yes (HUD)")), "")&lt;&gt;"",1,0)),
SUM(IF(IFERROR(_xlfn._xlws.FILTER(_xlpm.clientIds, (_xlpm.chronic="Chronic") * (_xlpm.lotFirst&lt;&gt;"") * (_xlpm.hhType="Other Household Type") * (_xlpm.vet="Yes (HUD)")), "")&lt;&gt;"",1,0)),
SUM(IF(IFERROR(_xlfn._xlws.FILTER(_xlpm.clientIds, (_xlpm.chronic="Chronic") * (_xlpm.lotFirst&lt;&gt;"") * (_xlpm.hhType="Single Adults")), "")&lt;&gt;"",1,0)),
SUM(IF(IFERROR(_xlfn._xlws.FILTER(_xlpm.clientIds, (_xlpm.chronic="Chronic") * (_xlpm.lotFirst&lt;&gt;"") * (_xlpm.hhType="Single Adults") * (_xlpm.vet&lt;&gt;"Yes (HUD)")), "")&lt;&gt;"",1,0)),
SUM(IF(IFERROR(_xlfn._xlws.FILTER(_xlpm.clientIds, (_xlpm.chronic="Chronic") * (_xlpm.lotFirst&lt;&gt;"") * (_xlpm.hhType="Single Adults") * (_xlpm.vet="Yes (HUD)")), "")&lt;&gt;"",1,0)),
SUM(IF(IFERROR(_xlfn._xlws.FILTER(_xlpm.clientIds, (_xlpm.chronic="Chronic") * (_xlpm.lotFirst&lt;&gt;"") * (_xlpm.hhType="Unaccompanied Minor")), "")&lt;&gt;"",1,0)),
SUM(IF(IFERROR(_xlfn._xlws.FILTER(_xlpm.clientIds, (_xlpm.chronic="Chronic") * (_xlpm.lotFirst&lt;&gt;"") * (_xlpm.hhType="Unaccompanied Minor") * (_xlpm.vet&lt;&gt;"Yes (HUD)")), "")&lt;&gt;"",1,0)),
SUM(IF(IFERROR(_xlfn._xlws.FILTER(_xlpm.clientIds, (_xlpm.chronic="Chronic") * (_xlpm.lotFirst&lt;&gt;"") * (_xlpm.hhType="Unaccompanied Minor") * (_xlpm.vet="Yes (HUD)")), "")&lt;&gt;"",1,0)),
SUM(IF(IFERROR(_xlfn._xlws.FILTER(_xlpm.clientIds, (_xlpm.chronic="Chronic") * (_xlpm.lotFirst&lt;&gt;"") * (_xlpm.hhType="Unaccompanied Youth")), "")&lt;&gt;"",1,0)),
SUM(IF(IFERROR(_xlfn._xlws.FILTER(_xlpm.clientIds, (_xlpm.chronic="Chronic") * (_xlpm.lotFirst&lt;&gt;"") * (_xlpm.hhType="Unaccompanied Youth") * (_xlpm.vet&lt;&gt;"Yes (HUD)")), "")&lt;&gt;"",1,0)),
SUM(IF(IFERROR(_xlfn._xlws.FILTER(_xlpm.clientIds, (_xlpm.chronic="Chronic") * (_xlpm.lotFirst&lt;&gt;"") * (_xlpm.hhType="Unaccompanied Youth") * (_xlpm.vet="Yes (HUD)")), "")&lt;&gt;"",1,0)),
SUM(IF(IFERROR(_xlfn._xlws.FILTER(_xlpm.clientIds, (_xlpm.chronic="Chronic") * (_xlpm.lotFirst&lt;&gt;"")), "")&lt;&gt;"",1,0))
))</f>
        <v>0</v>
      </c>
      <c r="T41" s="25" t="str" cm="1">
        <f t="array" aca="1" ref="T41:T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IF($S$41:$S$62&lt;&gt;0,
_xlfn.VSTACK(
SUMIFS(_xlpm.lotFirst, _xlpm.chronic, "Chronic", _xlpm.hhType, "Families"),
SUMIFS(_xlpm.lotFirst, _xlpm.chronic, "Chronic", _xlpm.hhType, "Families", _xlpm.vet, "&lt;&gt;Yes (HUD)"),
SUMIFS(_xlpm.lotFirst, _xlpm.chronic, "Chronic", _xlpm.hhType, "Families", _xlpm.vet, "=Yes (HUD)"),
SUMIFS(_xlpm.lotFirst, _xlpm.chronic, "Chronic", _xlpm.hhType, "Families", _xlpm.hoh, "Self (head of household)"),
SUMIFS(_xlpm.lotFirst, _xlpm.chronic, "Chronic", _xlpm.hhType, "Families", _xlpm.vet, "&lt;&gt;Yes (HUD)", _xlpm.hoh, "Self (head of household)"),
SUMIFS(_xlpm.lotFirst, _xlpm.chronic, "Chronic", _xlpm.hhType, "Families", _xlpm.vet, "=Yes (HUD)", _xlpm.hoh, "Self (head of household)"),
SUMIFS(_xlpm.lotFirst, _xlpm.chronic, "Chronic", _xlpm.hhType, "No HoH or DOB Missing"),
SUMIFS(_xlpm.lotFirst, _xlpm.chronic, "Chronic", _xlpm.hhType, "No HoH or DOB Missing", _xlpm.vet, "&lt;&gt;Yes (HUD)"),
SUMIFS(_xlpm.lotFirst, _xlpm.chronic, "Chronic", _xlpm.hhType, "No HoH or DOB Missing", _xlpm.vet, "=Yes (HUD)"),
SUMIFS(_xlpm.lotFirst, _xlpm.chronic, "Chronic", _xlpm.hhType, "Other Household Type"),
SUMIFS(_xlpm.lotFirst, _xlpm.chronic, "Chronic", _xlpm.hhType, "Other Household Type", _xlpm.vet, "&lt;&gt;Yes (HUD)"),
SUMIFS(_xlpm.lotFirst, _xlpm.chronic, "Chronic", _xlpm.hhType, "Other Household Type", _xlpm.vet, "=Yes (HUD)"),
SUMIFS(_xlpm.lotFirst, _xlpm.chronic, "Chronic", _xlpm.hhType, "Single Adults"),
SUMIFS(_xlpm.lotFirst, _xlpm.chronic, "Chronic", _xlpm.hhType, "Single Adults", _xlpm.vet, "&lt;&gt;Yes (HUD)"),
SUMIFS(_xlpm.lotFirst, _xlpm.chronic, "Chronic", _xlpm.hhType, "Single Adults", _xlpm.vet, "=Yes (HUD)"),
SUMIFS(_xlpm.lotFirst, _xlpm.chronic, "Chronic", _xlpm.hhType, "Unaccompanied Minor"),
SUMIFS(_xlpm.lotFirst, _xlpm.chronic, "Chronic", _xlpm.hhType, "Unaccompanied Minor", _xlpm.vet, "&lt;&gt;Yes (HUD)"),
SUMIFS(_xlpm.lotFirst, _xlpm.chronic, "Chronic", _xlpm.hhType, "Unaccompanied Minor", _xlpm.vet, "=Yes (HUD)"),
SUMIFS(_xlpm.lotFirst, _xlpm.chronic, "Chronic", _xlpm.hhType, "Unaccompanied Youth"),
SUMIFS(_xlpm.lotFirst, _xlpm.chronic, "Chronic", _xlpm.hhType, "Unaccompanied Youth", _xlpm.vet, "&lt;&gt;Yes (HUD)"),
SUMIFS(_xlpm.lotFirst, _xlpm.chronic, "Chronic", _xlpm.hhType, "Unaccompanied Youth", _xlpm.vet, "=Yes (HUD)"),
SUMIFS(_xlpm.lotFirst, _xlpm.chronic, "Chronic")
), ""))</f>
        <v/>
      </c>
      <c r="U41" s="43" t="str" cm="1">
        <f t="array" aca="1" ref="U41:U62" ca="1">IFERROR($T$41:$T$62/$S$41:$S$62, "")</f>
        <v/>
      </c>
      <c r="W41" s="42" cm="1">
        <f t="array" aca="1" ref="W41:W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_xlfn.VSTACK(
SUM(IF(IFERROR(_xlfn._xlws.FILTER(_xlpm.clientIds, (_xlpm.chronic&lt;&gt;"Chronic") * (_xlpm.lotApprox&lt;&gt;"") * (_xlpm.hhType="Families")), "")&lt;&gt;"",1,0)),
SUM(IF(IFERROR(_xlfn._xlws.FILTER(_xlpm.clientIds, (_xlpm.chronic&lt;&gt;"Chronic") * (_xlpm.lotApprox&lt;&gt;"") * (_xlpm.hhType="Families") * (_xlpm.vet&lt;&gt;"Yes (HUD)")), "")&lt;&gt;"",1,0)),
SUM(IF(IFERROR(_xlfn._xlws.FILTER(_xlpm.clientIds, (_xlpm.chronic&lt;&gt;"Chronic") * (_xlpm.lotApprox&lt;&gt;"") * (_xlpm.hhType="Families") * (_xlpm.vet="Yes (HUD)")), "")&lt;&gt;"",1,0)),
SUM(IF(IFERROR(_xlfn._xlws.FILTER(_xlpm.clientIds, (_xlpm.chronic&lt;&gt;"Chronic") * (_xlpm.lotApprox&lt;&gt;"") * (_xlpm.hhType="Families") * (_xlpm.hoh="Self (head of household)")), "")&lt;&gt;"",1,0)),
SUM(IF(IFERROR(_xlfn._xlws.FILTER(_xlpm.clientIds, (_xlpm.chronic&lt;&gt;"Chronic") * (_xlpm.lotApprox&lt;&gt;"") * (_xlpm.hhType="Families") * (_xlpm.vet&lt;&gt;"Yes (HUD)") * (_xlpm.hoh="Self (head of household)")), "")&lt;&gt;"",1,0)),
SUM(IF(IFERROR(_xlfn._xlws.FILTER(_xlpm.clientIds, (_xlpm.chronic&lt;&gt;"Chronic") * (_xlpm.lotApprox&lt;&gt;"") * (_xlpm.hhType="Families") * (_xlpm.vet="Yes (HUD)") * (_xlpm.hoh="Self (head of household)")), "")&lt;&gt;"",1,0)),
SUM(IF(IFERROR(_xlfn._xlws.FILTER(_xlpm.clientIds, (_xlpm.chronic&lt;&gt;"Chronic") * (_xlpm.lotApprox&lt;&gt;"") * (_xlpm.hhType="No HoH or DOB Missing")), "")&lt;&gt;"",1,0)),
SUM(IF(IFERROR(_xlfn._xlws.FILTER(_xlpm.clientIds, (_xlpm.chronic&lt;&gt;"Chronic") * (_xlpm.lotApprox&lt;&gt;"") * (_xlpm.hhType="No HoH or DOB Missing") * (_xlpm.vet&lt;&gt;"Yes (HUD)")), "")&lt;&gt;"",1,0)),
SUM(IF(IFERROR(_xlfn._xlws.FILTER(_xlpm.clientIds, (_xlpm.chronic&lt;&gt;"Chronic") * (_xlpm.lotApprox&lt;&gt;"") * (_xlpm.hhType="No HoH or DOB Missing") * (_xlpm.vet="Yes (HUD)")), "")&lt;&gt;"",1,0)),
SUM(IF(IFERROR(_xlfn._xlws.FILTER(_xlpm.clientIds, (_xlpm.chronic&lt;&gt;"Chronic") * (_xlpm.lotApprox&lt;&gt;"") * (_xlpm.hhType="Other Household Type")), "")&lt;&gt;"",1,0)),
SUM(IF(IFERROR(_xlfn._xlws.FILTER(_xlpm.clientIds, (_xlpm.chronic&lt;&gt;"Chronic") * (_xlpm.lotApprox&lt;&gt;"") * (_xlpm.hhType="Other Household Type") * (_xlpm.vet&lt;&gt;"Yes (HUD)")), "")&lt;&gt;"",1,0)),
SUM(IF(IFERROR(_xlfn._xlws.FILTER(_xlpm.clientIds, (_xlpm.chronic&lt;&gt;"Chronic") * (_xlpm.lotApprox&lt;&gt;"") * (_xlpm.hhType="Other Household Type") * (_xlpm.vet="Yes (HUD)")), "")&lt;&gt;"",1,0)),
SUM(IF(IFERROR(_xlfn._xlws.FILTER(_xlpm.clientIds, (_xlpm.chronic&lt;&gt;"Chronic") * (_xlpm.lotApprox&lt;&gt;"") * (_xlpm.hhType="Single Adults")), "")&lt;&gt;"",1,0)),
SUM(IF(IFERROR(_xlfn._xlws.FILTER(_xlpm.clientIds, (_xlpm.chronic&lt;&gt;"Chronic") * (_xlpm.lotApprox&lt;&gt;"") * (_xlpm.hhType="Single Adults") * (_xlpm.vet&lt;&gt;"Yes (HUD)")), "")&lt;&gt;"",1,0)),
SUM(IF(IFERROR(_xlfn._xlws.FILTER(_xlpm.clientIds, (_xlpm.chronic&lt;&gt;"Chronic") * (_xlpm.lotApprox&lt;&gt;"") * (_xlpm.hhType="Single Adults") * (_xlpm.vet="Yes (HUD)")), "")&lt;&gt;"",1,0)),
SUM(IF(IFERROR(_xlfn._xlws.FILTER(_xlpm.clientIds, (_xlpm.chronic&lt;&gt;"Chronic") * (_xlpm.lotApprox&lt;&gt;"") * (_xlpm.hhType="Unaccompanied Minor")), "")&lt;&gt;"",1,0)),
SUM(IF(IFERROR(_xlfn._xlws.FILTER(_xlpm.clientIds, (_xlpm.chronic&lt;&gt;"Chronic") * (_xlpm.lotApprox&lt;&gt;"") * (_xlpm.hhType="Unaccompanied Minor") * (_xlpm.vet&lt;&gt;"Yes (HUD)")), "")&lt;&gt;"",1,0)),
SUM(IF(IFERROR(_xlfn._xlws.FILTER(_xlpm.clientIds, (_xlpm.chronic&lt;&gt;"Chronic") * (_xlpm.lotApprox&lt;&gt;"") * (_xlpm.hhType="Unaccompanied Minor") * (_xlpm.vet="Yes (HUD)")), "")&lt;&gt;"",1,0)),
SUM(IF(IFERROR(_xlfn._xlws.FILTER(_xlpm.clientIds, (_xlpm.chronic&lt;&gt;"Chronic") * (_xlpm.lotApprox&lt;&gt;"") * (_xlpm.hhType="Unaccompanied Youth")), "")&lt;&gt;"",1,0)),
SUM(IF(IFERROR(_xlfn._xlws.FILTER(_xlpm.clientIds, (_xlpm.chronic&lt;&gt;"Chronic") * (_xlpm.lotApprox&lt;&gt;"") * (_xlpm.hhType="Unaccompanied Youth") * (_xlpm.vet&lt;&gt;"Yes (HUD)")), "")&lt;&gt;"",1,0)),
SUM(IF(IFERROR(_xlfn._xlws.FILTER(_xlpm.clientIds, (_xlpm.chronic&lt;&gt;"Chronic") * (_xlpm.lotApprox&lt;&gt;"") * (_xlpm.hhType="Unaccompanied Youth") * (_xlpm.vet="Yes (HUD)")), "")&lt;&gt;"",1,0)),
SUM(IF(IFERROR(_xlfn._xlws.FILTER(_xlpm.clientIds, (_xlpm.chronic&lt;&gt;"Chronic") * (_xlpm.lotApprox&lt;&gt;"")), "")&lt;&gt;"",1,0))
))</f>
        <v>0</v>
      </c>
      <c r="X41" s="25" t="str" cm="1">
        <f t="array" aca="1" ref="X41:X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IF($W$41:$W$62&lt;&gt;0,
_xlfn.VSTACK(
SUMIFS(_xlpm.lotApprox, _xlpm.chronic, "&lt;&gt;Chronic", _xlpm.hhType, "Families"),
SUMIFS(_xlpm.lotApprox, _xlpm.chronic, "&lt;&gt;Chronic", _xlpm.hhType, "Families", _xlpm.vet, "&lt;&gt;Yes (HUD)"),
SUMIFS(_xlpm.lotApprox, _xlpm.chronic, "&lt;&gt;Chronic", _xlpm.hhType, "Families", _xlpm.vet, "=Yes (HUD)"),
SUMIFS(_xlpm.lotApprox, _xlpm.chronic, "&lt;&gt;Chronic", _xlpm.hhType, "Families", _xlpm.hoh, "Self (head of household)"),
SUMIFS(_xlpm.lotApprox, _xlpm.chronic, "&lt;&gt;Chronic", _xlpm.hhType, "Families", _xlpm.vet, "&lt;&gt;Yes (HUD)", _xlpm.hoh, "Self (head of household)"),
SUMIFS(_xlpm.lotApprox, _xlpm.chronic, "&lt;&gt;Chronic", _xlpm.hhType, "Families", _xlpm.vet, "=Yes (HUD)", _xlpm.hoh, "Self (head of household)"),
SUMIFS(_xlpm.lotApprox, _xlpm.chronic, "&lt;&gt;Chronic", _xlpm.hhType, "No HoH or DOB Missing"),
SUMIFS(_xlpm.lotApprox, _xlpm.chronic, "&lt;&gt;Chronic", _xlpm.hhType, "No HoH or DOB Missing", _xlpm.vet, "&lt;&gt;Yes (HUD)"),
SUMIFS(_xlpm.lotApprox, _xlpm.chronic, "&lt;&gt;Chronic", _xlpm.hhType, "No HoH or DOB Missing", _xlpm.vet, "=Yes (HUD)"),
SUMIFS(_xlpm.lotApprox, _xlpm.chronic, "&lt;&gt;Chronic", _xlpm.hhType, "Other Household Type"),
SUMIFS(_xlpm.lotApprox, _xlpm.chronic, "&lt;&gt;Chronic", _xlpm.hhType, "Other Household Type", _xlpm.vet, "&lt;&gt;Yes (HUD)"),
SUMIFS(_xlpm.lotApprox, _xlpm.chronic, "&lt;&gt;Chronic", _xlpm.hhType, "Other Household Type", _xlpm.vet, "=Yes (HUD)"),
SUMIFS(_xlpm.lotApprox, _xlpm.chronic, "&lt;&gt;Chronic", _xlpm.hhType, "Single Adults"),
SUMIFS(_xlpm.lotApprox, _xlpm.chronic, "&lt;&gt;Chronic", _xlpm.hhType, "Single Adults", _xlpm.vet, "&lt;&gt;Yes (HUD)"),
SUMIFS(_xlpm.lotApprox, _xlpm.chronic, "&lt;&gt;Chronic", _xlpm.hhType, "Single Adults", _xlpm.vet, "=Yes (HUD)"),
SUMIFS(_xlpm.lotApprox, _xlpm.chronic, "&lt;&gt;Chronic", _xlpm.hhType, "Unaccompanied Minor"),
SUMIFS(_xlpm.lotApprox, _xlpm.chronic, "&lt;&gt;Chronic", _xlpm.hhType, "Unaccompanied Minor", _xlpm.vet, "&lt;&gt;Yes (HUD)"),
SUMIFS(_xlpm.lotApprox, _xlpm.chronic, "&lt;&gt;Chronic", _xlpm.hhType, "Unaccompanied Minor", _xlpm.vet, "=Yes (HUD)"),
SUMIFS(_xlpm.lotApprox, _xlpm.chronic, "&lt;&gt;Chronic", _xlpm.hhType, "Unaccompanied Youth"),
SUMIFS(_xlpm.lotApprox, _xlpm.chronic, "&lt;&gt;Chronic", _xlpm.hhType, "Unaccompanied Youth", _xlpm.vet, "&lt;&gt;Yes (HUD)"),
SUMIFS(_xlpm.lotApprox, _xlpm.chronic, "&lt;&gt;Chronic", _xlpm.hhType, "Unaccompanied Youth", _xlpm.vet, "=Yes (HUD)"),
SUMIFS(_xlpm.lotApprox, _xlpm.chronic, "&lt;&gt;Chronic")
), ""))</f>
        <v/>
      </c>
      <c r="Y41" s="43" t="str" cm="1">
        <f t="array" aca="1" ref="Y41:Y62" ca="1">IFERROR($X$41:$X$62/$W$41:$W$62, "")</f>
        <v/>
      </c>
      <c r="Z41" s="42" cm="1">
        <f t="array" aca="1" ref="Z41:Z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_xlfn.VSTACK(
SUM(IF(IFERROR(_xlfn._xlws.FILTER(_xlpm.clientIds, (_xlpm.chronic&lt;&gt;"Chronic") * (_xlpm.lotFirst&lt;&gt;"") * (_xlpm.hhType="Families")), "")&lt;&gt;"",1,0)),
SUM(IF(IFERROR(_xlfn._xlws.FILTER(_xlpm.clientIds, (_xlpm.chronic&lt;&gt;"Chronic") * (_xlpm.lotFirst&lt;&gt;"") * (_xlpm.hhType="Families") * (_xlpm.vet&lt;&gt;"Yes (HUD)")), "")&lt;&gt;"",1,0)),
SUM(IF(IFERROR(_xlfn._xlws.FILTER(_xlpm.clientIds, (_xlpm.chronic&lt;&gt;"Chronic") * (_xlpm.lotFirst&lt;&gt;"") * (_xlpm.hhType="Families") * (_xlpm.vet="Yes (HUD)")), "")&lt;&gt;"",1,0)),
SUM(IF(IFERROR(_xlfn._xlws.FILTER(_xlpm.clientIds, (_xlpm.chronic&lt;&gt;"Chronic") * (_xlpm.lotFirst&lt;&gt;"") * (_xlpm.hhType="Families") * (_xlpm.hoh="Self (head of household)")), "")&lt;&gt;"",1,0)),
SUM(IF(IFERROR(_xlfn._xlws.FILTER(_xlpm.clientIds, (_xlpm.chronic&lt;&gt;"Chronic") * (_xlpm.lotFirst&lt;&gt;"") * (_xlpm.hhType="Families") * (_xlpm.vet&lt;&gt;"Yes (HUD)") * (_xlpm.hoh="Self (head of household)")), "")&lt;&gt;"",1,0)),
SUM(IF(IFERROR(_xlfn._xlws.FILTER(_xlpm.clientIds, (_xlpm.chronic&lt;&gt;"Chronic") * (_xlpm.lotFirst&lt;&gt;"") * (_xlpm.hhType="Families") * (_xlpm.vet="Yes (HUD)") * (_xlpm.hoh="Self (head of household)")), "")&lt;&gt;"",1,0)),
SUM(IF(IFERROR(_xlfn._xlws.FILTER(_xlpm.clientIds, (_xlpm.chronic&lt;&gt;"Chronic") * (_xlpm.lotFirst&lt;&gt;"") * (_xlpm.hhType="No HoH or DOB Missing")), "")&lt;&gt;"",1,0)),
SUM(IF(IFERROR(_xlfn._xlws.FILTER(_xlpm.clientIds, (_xlpm.chronic&lt;&gt;"Chronic") * (_xlpm.lotFirst&lt;&gt;"") * (_xlpm.hhType="No HoH or DOB Missing") * (_xlpm.vet&lt;&gt;"Yes (HUD)")), "")&lt;&gt;"",1,0)),
SUM(IF(IFERROR(_xlfn._xlws.FILTER(_xlpm.clientIds, (_xlpm.chronic&lt;&gt;"Chronic") * (_xlpm.lotFirst&lt;&gt;"") * (_xlpm.hhType="No HoH or DOB Missing") * (_xlpm.vet="Yes (HUD)")), "")&lt;&gt;"",1,0)),
SUM(IF(IFERROR(_xlfn._xlws.FILTER(_xlpm.clientIds, (_xlpm.chronic&lt;&gt;"Chronic") * (_xlpm.lotFirst&lt;&gt;"") * (_xlpm.hhType="Other Household Type")), "")&lt;&gt;"",1,0)),
SUM(IF(IFERROR(_xlfn._xlws.FILTER(_xlpm.clientIds, (_xlpm.chronic&lt;&gt;"Chronic") * (_xlpm.lotFirst&lt;&gt;"") * (_xlpm.hhType="Other Household Type") * (_xlpm.vet&lt;&gt;"Yes (HUD)")), "")&lt;&gt;"",1,0)),
SUM(IF(IFERROR(_xlfn._xlws.FILTER(_xlpm.clientIds, (_xlpm.chronic&lt;&gt;"Chronic") * (_xlpm.lotFirst&lt;&gt;"") * (_xlpm.hhType="Other Household Type") * (_xlpm.vet="Yes (HUD)")), "")&lt;&gt;"",1,0)),
SUM(IF(IFERROR(_xlfn._xlws.FILTER(_xlpm.clientIds, (_xlpm.chronic&lt;&gt;"Chronic") * (_xlpm.lotFirst&lt;&gt;"") * (_xlpm.hhType="Single Adults")), "")&lt;&gt;"",1,0)),
SUM(IF(IFERROR(_xlfn._xlws.FILTER(_xlpm.clientIds, (_xlpm.chronic&lt;&gt;"Chronic") * (_xlpm.lotFirst&lt;&gt;"") * (_xlpm.hhType="Single Adults") * (_xlpm.vet&lt;&gt;"Yes (HUD)")), "")&lt;&gt;"",1,0)),
SUM(IF(IFERROR(_xlfn._xlws.FILTER(_xlpm.clientIds, (_xlpm.chronic&lt;&gt;"Chronic") * (_xlpm.lotFirst&lt;&gt;"") * (_xlpm.hhType="Single Adults") * (_xlpm.vet="Yes (HUD)")), "")&lt;&gt;"",1,0)),
SUM(IF(IFERROR(_xlfn._xlws.FILTER(_xlpm.clientIds, (_xlpm.chronic&lt;&gt;"Chronic") * (_xlpm.lotFirst&lt;&gt;"") * (_xlpm.hhType="Unaccompanied Minor")), "")&lt;&gt;"",1,0)),
SUM(IF(IFERROR(_xlfn._xlws.FILTER(_xlpm.clientIds, (_xlpm.chronic&lt;&gt;"Chronic") * (_xlpm.lotFirst&lt;&gt;"") * (_xlpm.hhType="Unaccompanied Minor") * (_xlpm.vet&lt;&gt;"Yes (HUD)")), "")&lt;&gt;"",1,0)),
SUM(IF(IFERROR(_xlfn._xlws.FILTER(_xlpm.clientIds, (_xlpm.chronic&lt;&gt;"Chronic") * (_xlpm.lotFirst&lt;&gt;"") * (_xlpm.hhType="Unaccompanied Minor") * (_xlpm.vet="Yes (HUD)")), "")&lt;&gt;"",1,0)),
SUM(IF(IFERROR(_xlfn._xlws.FILTER(_xlpm.clientIds, (_xlpm.chronic&lt;&gt;"Chronic") * (_xlpm.lotFirst&lt;&gt;"") * (_xlpm.hhType="Unaccompanied Youth")), "")&lt;&gt;"",1,0)),
SUM(IF(IFERROR(_xlfn._xlws.FILTER(_xlpm.clientIds, (_xlpm.chronic&lt;&gt;"Chronic") * (_xlpm.lotFirst&lt;&gt;"") * (_xlpm.hhType="Unaccompanied Youth") * (_xlpm.vet&lt;&gt;"Yes (HUD)")), "")&lt;&gt;"",1,0)),
SUM(IF(IFERROR(_xlfn._xlws.FILTER(_xlpm.clientIds, (_xlpm.chronic&lt;&gt;"Chronic") * (_xlpm.lotFirst&lt;&gt;"") * (_xlpm.hhType="Unaccompanied Youth") * (_xlpm.vet="Yes (HUD)")), "")&lt;&gt;"",1,0)),
SUM(IF(IFERROR(_xlfn._xlws.FILTER(_xlpm.clientIds, (_xlpm.chronic&lt;&gt;"Chronic") * (_xlpm.lotFirst&lt;&gt;"")), "")&lt;&gt;"",1,0))
))</f>
        <v>0</v>
      </c>
      <c r="AA41" s="25" t="str" cm="1">
        <f t="array" aca="1" ref="AA41:AA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IF($Z$41:$Z$62&lt;&gt;0,
_xlfn.VSTACK(
SUMIFS(_xlpm.lotFirst, _xlpm.chronic, "&lt;&gt;Chronic", _xlpm.hhType, "Families"),
SUMIFS(_xlpm.lotFirst, _xlpm.chronic, "&lt;&gt;Chronic", _xlpm.hhType, "Families", _xlpm.vet, "&lt;&gt;Yes (HUD)"),
SUMIFS(_xlpm.lotFirst, _xlpm.chronic, "&lt;&gt;Chronic", _xlpm.hhType, "Families", _xlpm.vet, "=Yes (HUD)"),
SUMIFS(_xlpm.lotFirst, _xlpm.chronic, "&lt;&gt;Chronic", _xlpm.hhType, "Families", _xlpm.hoh, "Self (head of household)"),
SUMIFS(_xlpm.lotFirst, _xlpm.chronic, "&lt;&gt;Chronic", _xlpm.hhType, "Families", _xlpm.vet, "&lt;&gt;Yes (HUD)", _xlpm.hoh, "Self (head of household)"),
SUMIFS(_xlpm.lotFirst, _xlpm.chronic, "&lt;&gt;Chronic", _xlpm.hhType, "Families", _xlpm.vet, "=Yes (HUD)", _xlpm.hoh, "Self (head of household)"),
SUMIFS(_xlpm.lotFirst, _xlpm.chronic, "&lt;&gt;Chronic", _xlpm.hhType, "No HoH or DOB Missing"),
SUMIFS(_xlpm.lotFirst, _xlpm.chronic, "&lt;&gt;Chronic", _xlpm.hhType, "No HoH or DOB Missing", _xlpm.vet, "&lt;&gt;Yes (HUD)"),
SUMIFS(_xlpm.lotFirst, _xlpm.chronic, "&lt;&gt;Chronic", _xlpm.hhType, "No HoH or DOB Missing", _xlpm.vet, "=Yes (HUD)"),
SUMIFS(_xlpm.lotFirst, _xlpm.chronic, "&lt;&gt;Chronic", _xlpm.hhType, "Other Household Type"),
SUMIFS(_xlpm.lotFirst, _xlpm.chronic, "&lt;&gt;Chronic", _xlpm.hhType, "Other Household Type", _xlpm.vet, "&lt;&gt;Yes (HUD)"),
SUMIFS(_xlpm.lotFirst, _xlpm.chronic, "&lt;&gt;Chronic", _xlpm.hhType, "Other Household Type", _xlpm.vet, "=Yes (HUD)"),
SUMIFS(_xlpm.lotFirst, _xlpm.chronic, "&lt;&gt;Chronic", _xlpm.hhType, "Single Adults"),
SUMIFS(_xlpm.lotFirst, _xlpm.chronic, "&lt;&gt;Chronic", _xlpm.hhType, "Single Adults", _xlpm.vet, "&lt;&gt;Yes (HUD)"),
SUMIFS(_xlpm.lotFirst, _xlpm.chronic, "&lt;&gt;Chronic", _xlpm.hhType, "Single Adults", _xlpm.vet, "=Yes (HUD)"),
SUMIFS(_xlpm.lotFirst, _xlpm.chronic, "&lt;&gt;Chronic", _xlpm.hhType, "Unaccompanied Minor"),
SUMIFS(_xlpm.lotFirst, _xlpm.chronic, "&lt;&gt;Chronic", _xlpm.hhType, "Unaccompanied Minor", _xlpm.vet, "&lt;&gt;Yes (HUD)"),
SUMIFS(_xlpm.lotFirst, _xlpm.chronic, "&lt;&gt;Chronic", _xlpm.hhType, "Unaccompanied Minor", _xlpm.vet, "=Yes (HUD)"),
SUMIFS(_xlpm.lotFirst, _xlpm.chronic, "&lt;&gt;Chronic", _xlpm.hhType, "Unaccompanied Youth"),
SUMIFS(_xlpm.lotFirst, _xlpm.chronic, "&lt;&gt;Chronic", _xlpm.hhType, "Unaccompanied Youth", _xlpm.vet, "&lt;&gt;Yes (HUD)"),
SUMIFS(_xlpm.lotFirst, _xlpm.chronic, "&lt;&gt;Chronic", _xlpm.hhType, "Unaccompanied Youth", _xlpm.vet, "=Yes (HUD)"),
SUMIFS(_xlpm.lotFirst, _xlpm.chronic, "&lt;&gt;Chronic")
), ""))</f>
        <v/>
      </c>
      <c r="AB41" s="43" t="str" cm="1">
        <f t="array" aca="1" ref="AB41:AB62" ca="1">IFERROR($AA$41:$AA$62/$Z$41:$Z$62, "")</f>
        <v/>
      </c>
      <c r="AD41" s="42" cm="1">
        <f t="array" aca="1" ref="AD41:AD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_xlfn.VSTACK(
SUM(IF(IFERROR(_xlfn._xlws.FILTER(_xlpm.clientIds, (_xlpm.lotApprox&lt;&gt;"") * (_xlpm.hhType="Families")), "")&lt;&gt;"",1,0)),
SUM(IF(IFERROR(_xlfn._xlws.FILTER(_xlpm.clientIds, (_xlpm.lotApprox&lt;&gt;"") * (_xlpm.hhType="Families") * (_xlpm.vet&lt;&gt;"Yes (HUD)")), "")&lt;&gt;"",1,0)),
SUM(IF(IFERROR(_xlfn._xlws.FILTER(_xlpm.clientIds, (_xlpm.lotApprox&lt;&gt;"") * (_xlpm.hhType="Families") * (_xlpm.vet="Yes (HUD)")), "")&lt;&gt;"",1,0)),
SUM(IF(IFERROR(_xlfn._xlws.FILTER(_xlpm.clientIds, (_xlpm.lotApprox&lt;&gt;"") * (_xlpm.hhType="Families") * (_xlpm.hoh="Self (head of household)")), "")&lt;&gt;"",1,0)),
SUM(IF(IFERROR(_xlfn._xlws.FILTER(_xlpm.clientIds, (_xlpm.lotApprox&lt;&gt;"") * (_xlpm.hhType="Families") * (_xlpm.vet&lt;&gt;"Yes (HUD)") * (_xlpm.hoh="Self (head of household)")), "")&lt;&gt;"",1,0)),
SUM(IF(IFERROR(_xlfn._xlws.FILTER(_xlpm.clientIds, (_xlpm.lotApprox&lt;&gt;"") * (_xlpm.hhType="Families") * (_xlpm.vet="Yes (HUD)") * (_xlpm.hoh="Self (head of household)")), "")&lt;&gt;"",1,0)),
SUM(IF(IFERROR(_xlfn._xlws.FILTER(_xlpm.clientIds, (_xlpm.lotApprox&lt;&gt;"") * (_xlpm.hhType="No HoH or DOB Missing")), "")&lt;&gt;"",1,0)),
SUM(IF(IFERROR(_xlfn._xlws.FILTER(_xlpm.clientIds, (_xlpm.lotApprox&lt;&gt;"") * (_xlpm.hhType="No HoH or DOB Missing") * (_xlpm.vet&lt;&gt;"Yes (HUD)")), "")&lt;&gt;"",1,0)),
SUM(IF(IFERROR(_xlfn._xlws.FILTER(_xlpm.clientIds, (_xlpm.lotApprox&lt;&gt;"") * (_xlpm.hhType="No HoH or DOB Missing") * (_xlpm.vet="Yes (HUD)")), "")&lt;&gt;"",1,0)),
SUM(IF(IFERROR(_xlfn._xlws.FILTER(_xlpm.clientIds, (_xlpm.lotApprox&lt;&gt;"") * (_xlpm.hhType="Other Household Type")), "")&lt;&gt;"",1,0)),
SUM(IF(IFERROR(_xlfn._xlws.FILTER(_xlpm.clientIds, (_xlpm.lotApprox&lt;&gt;"") * (_xlpm.hhType="Other Household Type") * (_xlpm.vet&lt;&gt;"Yes (HUD)")), "")&lt;&gt;"",1,0)),
SUM(IF(IFERROR(_xlfn._xlws.FILTER(_xlpm.clientIds, (_xlpm.lotApprox&lt;&gt;"") * (_xlpm.hhType="Other Household Type") * (_xlpm.vet="Yes (HUD)")), "")&lt;&gt;"",1,0)),
SUM(IF(IFERROR(_xlfn._xlws.FILTER(_xlpm.clientIds, (_xlpm.lotApprox&lt;&gt;"") * (_xlpm.hhType="Single Adults")), "")&lt;&gt;"",1,0)),
SUM(IF(IFERROR(_xlfn._xlws.FILTER(_xlpm.clientIds, (_xlpm.lotApprox&lt;&gt;"") * (_xlpm.hhType="Single Adults") * (_xlpm.vet&lt;&gt;"Yes (HUD)")), "")&lt;&gt;"",1,0)),
SUM(IF(IFERROR(_xlfn._xlws.FILTER(_xlpm.clientIds, (_xlpm.lotApprox&lt;&gt;"") * (_xlpm.hhType="Single Adults") * (_xlpm.vet="Yes (HUD)")), "")&lt;&gt;"",1,0)),
SUM(IF(IFERROR(_xlfn._xlws.FILTER(_xlpm.clientIds, (_xlpm.lotApprox&lt;&gt;"") * (_xlpm.hhType="Unaccompanied Minor")), "")&lt;&gt;"",1,0)),
SUM(IF(IFERROR(_xlfn._xlws.FILTER(_xlpm.clientIds, (_xlpm.lotApprox&lt;&gt;"") * (_xlpm.hhType="Unaccompanied Minor") * (_xlpm.vet&lt;&gt;"Yes (HUD)")), "")&lt;&gt;"",1,0)),
SUM(IF(IFERROR(_xlfn._xlws.FILTER(_xlpm.clientIds, (_xlpm.lotApprox&lt;&gt;"") * (_xlpm.hhType="Unaccompanied Minor") * (_xlpm.vet="Yes (HUD)")), "")&lt;&gt;"",1,0)),
SUM(IF(IFERROR(_xlfn._xlws.FILTER(_xlpm.clientIds, (_xlpm.lotApprox&lt;&gt;"") * (_xlpm.hhType="Unaccompanied Youth")), "")&lt;&gt;"",1,0)),
SUM(IF(IFERROR(_xlfn._xlws.FILTER(_xlpm.clientIds, (_xlpm.lotApprox&lt;&gt;"") * (_xlpm.hhType="Unaccompanied Youth") * (_xlpm.vet&lt;&gt;"Yes (HUD)")), "")&lt;&gt;"",1,0)),
SUM(IF(IFERROR(_xlfn._xlws.FILTER(_xlpm.clientIds, (_xlpm.lotApprox&lt;&gt;"") * (_xlpm.hhType="Unaccompanied Youth") * (_xlpm.vet="Yes (HUD)")), "")&lt;&gt;"",1,0)),
SUM(IF(IFERROR(_xlfn._xlws.FILTER(_xlpm.clientIds, (_xlpm.lotApprox&lt;&gt;"")), "")&lt;&gt;"",1,0))
))</f>
        <v>0</v>
      </c>
      <c r="AE41" s="25" t="str" cm="1">
        <f t="array" aca="1" ref="AE41:AE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IF($AD$41:$AD$62&lt;&gt;0,
_xlfn.VSTACK(
SUMIFS(_xlpm.lotApprox, _xlpm.hhType, "Families"),
SUMIFS(_xlpm.lotApprox, _xlpm.hhType, "Families", _xlpm.vet, "&lt;&gt;Yes (HUD)"),
SUMIFS(_xlpm.lotApprox, _xlpm.hhType, "Families", _xlpm.vet, "=Yes (HUD)"),
SUMIFS(_xlpm.lotApprox, _xlpm.hhType, "Families", _xlpm.hoh, "Self (head of household)"),
SUMIFS(_xlpm.lotApprox, _xlpm.hhType, "Families", _xlpm.vet, "&lt;&gt;Yes (HUD)", _xlpm.hoh, "Self (head of household)"),
SUMIFS(_xlpm.lotApprox, _xlpm.hhType, "Families", _xlpm.vet, "=Yes (HUD)", _xlpm.hoh, "Self (head of household)"),
SUMIFS(_xlpm.lotApprox, _xlpm.hhType, "No HoH or DOB Missing"),
SUMIFS(_xlpm.lotApprox, _xlpm.hhType, "No HoH or DOB Missing", _xlpm.vet, "&lt;&gt;Yes (HUD)"),
SUMIFS(_xlpm.lotApprox, _xlpm.hhType, "No HoH or DOB Missing", _xlpm.vet, "=Yes (HUD)"),
SUMIFS(_xlpm.lotApprox, _xlpm.hhType, "Other Household Type"),
SUMIFS(_xlpm.lotApprox, _xlpm.hhType, "Other Household Type", _xlpm.vet, "&lt;&gt;Yes (HUD)"),
SUMIFS(_xlpm.lotApprox, _xlpm.hhType, "Other Household Type", _xlpm.vet, "=Yes (HUD)"),
SUMIFS(_xlpm.lotApprox, _xlpm.hhType, "Single Adults"),
SUMIFS(_xlpm.lotApprox, _xlpm.hhType, "Single Adults", _xlpm.vet, "&lt;&gt;Yes (HUD)"),
SUMIFS(_xlpm.lotApprox, _xlpm.hhType, "Single Adults", _xlpm.vet, "=Yes (HUD)"),
SUMIFS(_xlpm.lotApprox, _xlpm.hhType, "Unaccompanied Minor"),
SUMIFS(_xlpm.lotApprox, _xlpm.hhType, "Unaccompanied Minor", _xlpm.vet, "&lt;&gt;Yes (HUD)"),
SUMIFS(_xlpm.lotApprox, _xlpm.hhType, "Unaccompanied Minor", _xlpm.vet, "=Yes (HUD)"),
SUMIFS(_xlpm.lotApprox, _xlpm.hhType, "Unaccompanied Youth"),
SUMIFS(_xlpm.lotApprox, _xlpm.hhType, "Unaccompanied Youth", _xlpm.vet, "&lt;&gt;Yes (HUD)"),
SUMIFS(_xlpm.lotApprox, _xlpm.hhType, "Unaccompanied Youth", _xlpm.vet, "=Yes (HUD)"),
SUM(_xlpm.lotApprox)
), ""))</f>
        <v/>
      </c>
      <c r="AF41" s="43" t="str" cm="1">
        <f t="array" aca="1" ref="AF41:AF62" ca="1">IFERROR($AE$41:$AE$62/$AD$41:$AD$62, "")</f>
        <v/>
      </c>
      <c r="AG41" s="42" cm="1">
        <f t="array" aca="1" ref="AG41:AG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_xlfn.VSTACK(
SUM(IF(IFERROR(_xlfn._xlws.FILTER(_xlpm.clientIds, (_xlpm.lotFirst&lt;&gt;"") * (_xlpm.hhType="Families")), "")&lt;&gt;"",1,0)),
SUM(IF(IFERROR(_xlfn._xlws.FILTER(_xlpm.clientIds, (_xlpm.lotFirst&lt;&gt;"") * (_xlpm.hhType="Families") * (_xlpm.vet&lt;&gt;"Yes (HUD)")), "")&lt;&gt;"",1,0)),
SUM(IF(IFERROR(_xlfn._xlws.FILTER(_xlpm.clientIds, (_xlpm.lotFirst&lt;&gt;"") * (_xlpm.hhType="Families") * (_xlpm.vet="Yes (HUD)")), "")&lt;&gt;"",1,0)),
SUM(IF(IFERROR(_xlfn._xlws.FILTER(_xlpm.clientIds, (_xlpm.lotFirst&lt;&gt;"") * (_xlpm.hhType="Families") * (_xlpm.hoh="Self (head of household)")), "")&lt;&gt;"",1,0)),
SUM(IF(IFERROR(_xlfn._xlws.FILTER(_xlpm.clientIds, (_xlpm.lotFirst&lt;&gt;"") * (_xlpm.hhType="Families") * (_xlpm.vet&lt;&gt;"Yes (HUD)") * (_xlpm.hoh="Self (head of household)")), "")&lt;&gt;"",1,0)),
SUM(IF(IFERROR(_xlfn._xlws.FILTER(_xlpm.clientIds, (_xlpm.lotFirst&lt;&gt;"") * (_xlpm.hhType="Families") * (_xlpm.vet="Yes (HUD)") * (_xlpm.hoh="Self (head of household)")), "")&lt;&gt;"",1,0)),
SUM(IF(IFERROR(_xlfn._xlws.FILTER(_xlpm.clientIds, (_xlpm.lotFirst&lt;&gt;"") * (_xlpm.hhType="No HoH or DOB Missing")), "")&lt;&gt;"",1,0)),
SUM(IF(IFERROR(_xlfn._xlws.FILTER(_xlpm.clientIds, (_xlpm.lotFirst&lt;&gt;"") * (_xlpm.hhType="No HoH or DOB Missing") * (_xlpm.vet&lt;&gt;"Yes (HUD)")), "")&lt;&gt;"",1,0)),
SUM(IF(IFERROR(_xlfn._xlws.FILTER(_xlpm.clientIds, (_xlpm.lotFirst&lt;&gt;"") * (_xlpm.hhType="No HoH or DOB Missing") * (_xlpm.vet="Yes (HUD)")), "")&lt;&gt;"",1,0)),
SUM(IF(IFERROR(_xlfn._xlws.FILTER(_xlpm.clientIds, (_xlpm.lotFirst&lt;&gt;"") * (_xlpm.hhType="Other Household Type")), "")&lt;&gt;"",1,0)),
SUM(IF(IFERROR(_xlfn._xlws.FILTER(_xlpm.clientIds, (_xlpm.lotFirst&lt;&gt;"") * (_xlpm.hhType="Other Household Type") * (_xlpm.vet&lt;&gt;"Yes (HUD)")), "")&lt;&gt;"",1,0)),
SUM(IF(IFERROR(_xlfn._xlws.FILTER(_xlpm.clientIds, (_xlpm.lotFirst&lt;&gt;"") * (_xlpm.hhType="Other Household Type") * (_xlpm.vet="Yes (HUD)")), "")&lt;&gt;"",1,0)),
SUM(IF(IFERROR(_xlfn._xlws.FILTER(_xlpm.clientIds, (_xlpm.lotFirst&lt;&gt;"") * (_xlpm.hhType="Single Adults")), "")&lt;&gt;"",1,0)),
SUM(IF(IFERROR(_xlfn._xlws.FILTER(_xlpm.clientIds, (_xlpm.lotFirst&lt;&gt;"") * (_xlpm.hhType="Single Adults") * (_xlpm.vet&lt;&gt;"Yes (HUD)")), "")&lt;&gt;"",1,0)),
SUM(IF(IFERROR(_xlfn._xlws.FILTER(_xlpm.clientIds, (_xlpm.lotFirst&lt;&gt;"") * (_xlpm.hhType="Single Adults") * (_xlpm.vet="Yes (HUD)")), "")&lt;&gt;"",1,0)),
SUM(IF(IFERROR(_xlfn._xlws.FILTER(_xlpm.clientIds, (_xlpm.lotFirst&lt;&gt;"") * (_xlpm.hhType="Unaccompanied Minor")), "")&lt;&gt;"",1,0)),
SUM(IF(IFERROR(_xlfn._xlws.FILTER(_xlpm.clientIds, (_xlpm.lotFirst&lt;&gt;"") * (_xlpm.hhType="Unaccompanied Minor") * (_xlpm.vet&lt;&gt;"Yes (HUD)")), "")&lt;&gt;"",1,0)),
SUM(IF(IFERROR(_xlfn._xlws.FILTER(_xlpm.clientIds, (_xlpm.lotFirst&lt;&gt;"") * (_xlpm.hhType="Unaccompanied Minor") * (_xlpm.vet="Yes (HUD)")), "")&lt;&gt;"",1,0)),
SUM(IF(IFERROR(_xlfn._xlws.FILTER(_xlpm.clientIds, (_xlpm.lotFirst&lt;&gt;"") * (_xlpm.hhType="Unaccompanied Youth")), "")&lt;&gt;"",1,0)),
SUM(IF(IFERROR(_xlfn._xlws.FILTER(_xlpm.clientIds, (_xlpm.lotFirst&lt;&gt;"") * (_xlpm.hhType="Unaccompanied Youth") * (_xlpm.vet&lt;&gt;"Yes (HUD)")), "")&lt;&gt;"",1,0)),
SUM(IF(IFERROR(_xlfn._xlws.FILTER(_xlpm.clientIds, (_xlpm.lotFirst&lt;&gt;"") * (_xlpm.hhType="Unaccompanied Youth") * (_xlpm.vet="Yes (HUD)")), "")&lt;&gt;"",1,0)),
SUM(IF(IFERROR(_xlfn._xlws.FILTER(_xlpm.clientIds, (_xlpm.lotFirst&lt;&gt;"")), "")&lt;&gt;"",1,0))
))</f>
        <v>0</v>
      </c>
      <c r="AH41" s="25" t="str" cm="1">
        <f t="array" aca="1" ref="AH41:AH62" ca="1">_xlfn.LET(
_xlpm.clientIds, INDIRECT("'"&amp;$Y$26&amp;"'!"&amp;$Y$27&amp;"2:"&amp;$Y$27&amp;$Y$34),
_xlpm.hhType, INDIRECT("'"&amp;$Y$26&amp;"'!"&amp;$Y$28&amp;"2:"&amp;$Y$28&amp;$Y$34),
_xlpm.hoh, INDIRECT("'"&amp;$Y$26&amp;"'!"&amp;$Y$29&amp;"2:"&amp;$Y$29&amp;$Y$34),
_xlpm.chronic, INDIRECT("'"&amp;$Y$26&amp;"'!"&amp;$Y$30&amp;"2:"&amp;$Y$30&amp;$Y$34),
_xlpm.vet, INDIRECT("'"&amp;$Y$26&amp;"'!"&amp;$Y$31&amp;"2:"&amp;$Y$31&amp;$Y$34),
_xlpm.lotApprox, INDIRECT("'"&amp;$Y$26&amp;"'!"&amp;$Y$32&amp;"2:"&amp;$Y$32&amp;$Y$34),
_xlpm.lotFirst, INDIRECT("'"&amp;$Y$26&amp;"'!"&amp;$Y$33&amp;"2:"&amp;$Y$33&amp;$Y$34),
IF($AG$41:$AG$62&lt;&gt;0,
_xlfn.VSTACK(
SUMIFS(_xlpm.lotFirst, _xlpm.hhType, "Families"),
SUMIFS(_xlpm.lotFirst, _xlpm.hhType, "Families", _xlpm.vet, "&lt;&gt;Yes (HUD)"),
SUMIFS(_xlpm.lotFirst, _xlpm.hhType, "Families", _xlpm.vet, "=Yes (HUD)"),
SUMIFS(_xlpm.lotFirst, _xlpm.hhType, "Families", _xlpm.hoh, "Self (head of household)"),
SUMIFS(_xlpm.lotFirst, _xlpm.hhType, "Families", _xlpm.vet, "&lt;&gt;Yes (HUD)", _xlpm.hoh, "Self (head of household)"),
SUMIFS(_xlpm.lotFirst, _xlpm.hhType, "Families", _xlpm.vet, "=Yes (HUD)", _xlpm.hoh, "Self (head of household)"),
SUMIFS(_xlpm.lotFirst, _xlpm.hhType, "No HoH or DOB Missing"),
SUMIFS(_xlpm.lotFirst, _xlpm.hhType, "No HoH or DOB Missing", _xlpm.vet, "&lt;&gt;Yes (HUD)"),
SUMIFS(_xlpm.lotFirst, _xlpm.hhType, "No HoH or DOB Missing", _xlpm.vet, "=Yes (HUD)"),
SUMIFS(_xlpm.lotFirst, _xlpm.hhType, "Other Household Type"),
SUMIFS(_xlpm.lotFirst, _xlpm.hhType, "Other Household Type", _xlpm.vet, "&lt;&gt;Yes (HUD)"),
SUMIFS(_xlpm.lotFirst, _xlpm.hhType, "Other Household Type", _xlpm.vet, "=Yes (HUD)"),
SUMIFS(_xlpm.lotFirst, _xlpm.hhType, "Single Adults"),
SUMIFS(_xlpm.lotFirst, _xlpm.hhType, "Single Adults", _xlpm.vet, "&lt;&gt;Yes (HUD)"),
SUMIFS(_xlpm.lotFirst, _xlpm.hhType, "Single Adults", _xlpm.vet, "=Yes (HUD)"),
SUMIFS(_xlpm.lotFirst, _xlpm.hhType, "Unaccompanied Minor"),
SUMIFS(_xlpm.lotFirst, _xlpm.hhType, "Unaccompanied Minor", _xlpm.vet, "&lt;&gt;Yes (HUD)"),
SUMIFS(_xlpm.lotFirst, _xlpm.hhType, "Unaccompanied Minor", _xlpm.vet, "=Yes (HUD)"),
SUMIFS(_xlpm.lotFirst, _xlpm.hhType, "Unaccompanied Youth"),
SUMIFS(_xlpm.lotFirst, _xlpm.hhType, "Unaccompanied Youth", _xlpm.vet, "&lt;&gt;Yes (HUD)"),
SUMIFS(_xlpm.lotFirst, _xlpm.hhType, "Unaccompanied Youth", _xlpm.vet, "=Yes (HUD)"),
SUM(_xlpm.lotFirst)
), ""))</f>
        <v/>
      </c>
      <c r="AI41" s="43" t="str" cm="1">
        <f t="array" aca="1" ref="AI41:AI62" ca="1">IFERROR($AH$41:$AH$62/$AG$41:$AG$62, "")</f>
        <v/>
      </c>
      <c r="AJ41" s="28"/>
    </row>
    <row r="42" spans="2:36" ht="15" customHeight="1" x14ac:dyDescent="0.2">
      <c r="B42" s="27"/>
      <c r="C42" s="24" t="s">
        <v>22</v>
      </c>
      <c r="D42" s="24">
        <f ca="1"/>
        <v>0</v>
      </c>
      <c r="E42" s="24">
        <f ca="1"/>
        <v>0</v>
      </c>
      <c r="F42" s="24">
        <f ca="1"/>
        <v>0</v>
      </c>
      <c r="H42" s="24" t="s">
        <v>22</v>
      </c>
      <c r="I42" s="24">
        <f ca="1"/>
        <v>0</v>
      </c>
      <c r="J42" s="24">
        <f ca="1"/>
        <v>0</v>
      </c>
      <c r="K42" s="24">
        <f ca="1"/>
        <v>0</v>
      </c>
      <c r="L42" s="28"/>
      <c r="N42" s="27"/>
      <c r="O42" s="24" t="s">
        <v>22</v>
      </c>
      <c r="P42" s="44">
        <f ca="1"/>
        <v>0</v>
      </c>
      <c r="Q42" s="24" t="str">
        <f ca="1"/>
        <v/>
      </c>
      <c r="R42" s="45" t="str">
        <f ca="1"/>
        <v/>
      </c>
      <c r="S42" s="44">
        <f ca="1"/>
        <v>0</v>
      </c>
      <c r="T42" s="24" t="str">
        <f ca="1"/>
        <v/>
      </c>
      <c r="U42" s="45" t="str">
        <f ca="1"/>
        <v/>
      </c>
      <c r="W42" s="44">
        <f ca="1"/>
        <v>0</v>
      </c>
      <c r="X42" s="24" t="str">
        <f ca="1"/>
        <v/>
      </c>
      <c r="Y42" s="45" t="str">
        <f ca="1"/>
        <v/>
      </c>
      <c r="Z42" s="44">
        <f ca="1"/>
        <v>0</v>
      </c>
      <c r="AA42" s="24" t="str">
        <f ca="1"/>
        <v/>
      </c>
      <c r="AB42" s="45" t="str">
        <f ca="1"/>
        <v/>
      </c>
      <c r="AD42" s="44">
        <f ca="1"/>
        <v>0</v>
      </c>
      <c r="AE42" s="24" t="str">
        <f ca="1"/>
        <v/>
      </c>
      <c r="AF42" s="45" t="str">
        <f ca="1"/>
        <v/>
      </c>
      <c r="AG42" s="44">
        <f ca="1"/>
        <v>0</v>
      </c>
      <c r="AH42" s="24" t="str">
        <f ca="1"/>
        <v/>
      </c>
      <c r="AI42" s="45" t="str">
        <f ca="1"/>
        <v/>
      </c>
      <c r="AJ42" s="28"/>
    </row>
    <row r="43" spans="2:36" ht="15" customHeight="1" x14ac:dyDescent="0.2">
      <c r="B43" s="27"/>
      <c r="C43" s="24" t="s">
        <v>23</v>
      </c>
      <c r="D43" s="24">
        <f ca="1"/>
        <v>0</v>
      </c>
      <c r="E43" s="24">
        <f ca="1"/>
        <v>0</v>
      </c>
      <c r="F43" s="24">
        <f ca="1"/>
        <v>0</v>
      </c>
      <c r="H43" s="24" t="s">
        <v>23</v>
      </c>
      <c r="I43" s="24">
        <f ca="1"/>
        <v>0</v>
      </c>
      <c r="J43" s="24">
        <f ca="1"/>
        <v>0</v>
      </c>
      <c r="K43" s="24">
        <f ca="1"/>
        <v>0</v>
      </c>
      <c r="L43" s="46"/>
      <c r="M43" s="47"/>
      <c r="N43" s="48"/>
      <c r="O43" s="24" t="s">
        <v>23</v>
      </c>
      <c r="P43" s="44">
        <f ca="1"/>
        <v>0</v>
      </c>
      <c r="Q43" s="24" t="str">
        <f ca="1"/>
        <v/>
      </c>
      <c r="R43" s="45" t="str">
        <f ca="1"/>
        <v/>
      </c>
      <c r="S43" s="44">
        <f ca="1"/>
        <v>0</v>
      </c>
      <c r="T43" s="24" t="str">
        <f ca="1"/>
        <v/>
      </c>
      <c r="U43" s="45" t="str">
        <f ca="1"/>
        <v/>
      </c>
      <c r="W43" s="44">
        <f ca="1"/>
        <v>0</v>
      </c>
      <c r="X43" s="24" t="str">
        <f ca="1"/>
        <v/>
      </c>
      <c r="Y43" s="45" t="str">
        <f ca="1"/>
        <v/>
      </c>
      <c r="Z43" s="44">
        <f ca="1"/>
        <v>0</v>
      </c>
      <c r="AA43" s="24" t="str">
        <f ca="1"/>
        <v/>
      </c>
      <c r="AB43" s="45" t="str">
        <f ca="1"/>
        <v/>
      </c>
      <c r="AD43" s="44">
        <f ca="1"/>
        <v>0</v>
      </c>
      <c r="AE43" s="24" t="str">
        <f ca="1"/>
        <v/>
      </c>
      <c r="AF43" s="45" t="str">
        <f ca="1"/>
        <v/>
      </c>
      <c r="AG43" s="44">
        <f ca="1"/>
        <v>0</v>
      </c>
      <c r="AH43" s="24" t="str">
        <f ca="1"/>
        <v/>
      </c>
      <c r="AI43" s="45" t="str">
        <f ca="1"/>
        <v/>
      </c>
      <c r="AJ43" s="28"/>
    </row>
    <row r="44" spans="2:36" ht="15" customHeight="1" x14ac:dyDescent="0.2">
      <c r="B44" s="27"/>
      <c r="C44" s="41" t="s">
        <v>72</v>
      </c>
      <c r="D44" s="25">
        <f ca="1"/>
        <v>0</v>
      </c>
      <c r="E44" s="25">
        <f ca="1"/>
        <v>0</v>
      </c>
      <c r="F44" s="25">
        <f ca="1"/>
        <v>0</v>
      </c>
      <c r="H44" s="41" t="s">
        <v>72</v>
      </c>
      <c r="I44" s="25">
        <f ca="1"/>
        <v>0</v>
      </c>
      <c r="J44" s="25">
        <f ca="1"/>
        <v>0</v>
      </c>
      <c r="K44" s="25">
        <f ca="1"/>
        <v>0</v>
      </c>
      <c r="L44" s="46"/>
      <c r="M44" s="47"/>
      <c r="N44" s="48"/>
      <c r="O44" s="41" t="s">
        <v>72</v>
      </c>
      <c r="P44" s="42">
        <f ca="1"/>
        <v>0</v>
      </c>
      <c r="Q44" s="25" t="str">
        <f ca="1"/>
        <v/>
      </c>
      <c r="R44" s="43" t="str">
        <f ca="1"/>
        <v/>
      </c>
      <c r="S44" s="42">
        <f ca="1"/>
        <v>0</v>
      </c>
      <c r="T44" s="25" t="str">
        <f ca="1"/>
        <v/>
      </c>
      <c r="U44" s="43" t="str">
        <f ca="1"/>
        <v/>
      </c>
      <c r="W44" s="42">
        <f ca="1"/>
        <v>0</v>
      </c>
      <c r="X44" s="25" t="str">
        <f ca="1"/>
        <v/>
      </c>
      <c r="Y44" s="43" t="str">
        <f ca="1"/>
        <v/>
      </c>
      <c r="Z44" s="42">
        <f ca="1"/>
        <v>0</v>
      </c>
      <c r="AA44" s="25" t="str">
        <f ca="1"/>
        <v/>
      </c>
      <c r="AB44" s="43" t="str">
        <f ca="1"/>
        <v/>
      </c>
      <c r="AD44" s="42">
        <f ca="1"/>
        <v>0</v>
      </c>
      <c r="AE44" s="25" t="str">
        <f ca="1"/>
        <v/>
      </c>
      <c r="AF44" s="43" t="str">
        <f ca="1"/>
        <v/>
      </c>
      <c r="AG44" s="42">
        <f ca="1"/>
        <v>0</v>
      </c>
      <c r="AH44" s="25" t="str">
        <f ca="1"/>
        <v/>
      </c>
      <c r="AI44" s="43" t="str">
        <f ca="1"/>
        <v/>
      </c>
      <c r="AJ44" s="28"/>
    </row>
    <row r="45" spans="2:36" ht="15" customHeight="1" x14ac:dyDescent="0.2">
      <c r="B45" s="27"/>
      <c r="C45" s="24" t="s">
        <v>22</v>
      </c>
      <c r="D45" s="24">
        <f ca="1"/>
        <v>0</v>
      </c>
      <c r="E45" s="24">
        <f ca="1"/>
        <v>0</v>
      </c>
      <c r="F45" s="24">
        <f ca="1"/>
        <v>0</v>
      </c>
      <c r="H45" s="24" t="s">
        <v>22</v>
      </c>
      <c r="I45" s="24">
        <f ca="1"/>
        <v>0</v>
      </c>
      <c r="J45" s="24">
        <f ca="1"/>
        <v>0</v>
      </c>
      <c r="K45" s="24">
        <f ca="1"/>
        <v>0</v>
      </c>
      <c r="L45" s="46"/>
      <c r="M45" s="47"/>
      <c r="N45" s="48"/>
      <c r="O45" s="24" t="s">
        <v>22</v>
      </c>
      <c r="P45" s="44">
        <f ca="1"/>
        <v>0</v>
      </c>
      <c r="Q45" s="24" t="str">
        <f ca="1"/>
        <v/>
      </c>
      <c r="R45" s="45" t="str">
        <f ca="1"/>
        <v/>
      </c>
      <c r="S45" s="44">
        <f ca="1"/>
        <v>0</v>
      </c>
      <c r="T45" s="24" t="str">
        <f ca="1"/>
        <v/>
      </c>
      <c r="U45" s="45" t="str">
        <f ca="1"/>
        <v/>
      </c>
      <c r="W45" s="44">
        <f ca="1"/>
        <v>0</v>
      </c>
      <c r="X45" s="24" t="str">
        <f ca="1"/>
        <v/>
      </c>
      <c r="Y45" s="45" t="str">
        <f ca="1"/>
        <v/>
      </c>
      <c r="Z45" s="44">
        <f ca="1"/>
        <v>0</v>
      </c>
      <c r="AA45" s="24" t="str">
        <f ca="1"/>
        <v/>
      </c>
      <c r="AB45" s="45" t="str">
        <f ca="1"/>
        <v/>
      </c>
      <c r="AD45" s="44">
        <f ca="1"/>
        <v>0</v>
      </c>
      <c r="AE45" s="24" t="str">
        <f ca="1"/>
        <v/>
      </c>
      <c r="AF45" s="45" t="str">
        <f ca="1"/>
        <v/>
      </c>
      <c r="AG45" s="44">
        <f ca="1"/>
        <v>0</v>
      </c>
      <c r="AH45" s="24" t="str">
        <f ca="1"/>
        <v/>
      </c>
      <c r="AI45" s="45" t="str">
        <f ca="1"/>
        <v/>
      </c>
      <c r="AJ45" s="28"/>
    </row>
    <row r="46" spans="2:36" ht="15" customHeight="1" x14ac:dyDescent="0.2">
      <c r="B46" s="27"/>
      <c r="C46" s="24" t="s">
        <v>23</v>
      </c>
      <c r="D46" s="24">
        <f ca="1"/>
        <v>0</v>
      </c>
      <c r="E46" s="24">
        <f ca="1"/>
        <v>0</v>
      </c>
      <c r="F46" s="24">
        <f ca="1"/>
        <v>0</v>
      </c>
      <c r="H46" s="24" t="s">
        <v>23</v>
      </c>
      <c r="I46" s="24">
        <f ca="1"/>
        <v>0</v>
      </c>
      <c r="J46" s="24">
        <f ca="1"/>
        <v>0</v>
      </c>
      <c r="K46" s="24">
        <f ca="1"/>
        <v>0</v>
      </c>
      <c r="L46" s="46"/>
      <c r="M46" s="47"/>
      <c r="N46" s="48"/>
      <c r="O46" s="24" t="s">
        <v>23</v>
      </c>
      <c r="P46" s="44">
        <f ca="1"/>
        <v>0</v>
      </c>
      <c r="Q46" s="24" t="str">
        <f ca="1"/>
        <v/>
      </c>
      <c r="R46" s="45" t="str">
        <f ca="1"/>
        <v/>
      </c>
      <c r="S46" s="44">
        <f ca="1"/>
        <v>0</v>
      </c>
      <c r="T46" s="24" t="str">
        <f ca="1"/>
        <v/>
      </c>
      <c r="U46" s="45" t="str">
        <f ca="1"/>
        <v/>
      </c>
      <c r="W46" s="44">
        <f ca="1"/>
        <v>0</v>
      </c>
      <c r="X46" s="24" t="str">
        <f ca="1"/>
        <v/>
      </c>
      <c r="Y46" s="45" t="str">
        <f ca="1"/>
        <v/>
      </c>
      <c r="Z46" s="44">
        <f ca="1"/>
        <v>0</v>
      </c>
      <c r="AA46" s="24" t="str">
        <f ca="1"/>
        <v/>
      </c>
      <c r="AB46" s="45" t="str">
        <f ca="1"/>
        <v/>
      </c>
      <c r="AD46" s="44">
        <f ca="1"/>
        <v>0</v>
      </c>
      <c r="AE46" s="24" t="str">
        <f ca="1"/>
        <v/>
      </c>
      <c r="AF46" s="45" t="str">
        <f ca="1"/>
        <v/>
      </c>
      <c r="AG46" s="44">
        <f ca="1"/>
        <v>0</v>
      </c>
      <c r="AH46" s="24" t="str">
        <f ca="1"/>
        <v/>
      </c>
      <c r="AI46" s="45" t="str">
        <f ca="1"/>
        <v/>
      </c>
      <c r="AJ46" s="28"/>
    </row>
    <row r="47" spans="2:36" ht="15" customHeight="1" x14ac:dyDescent="0.2">
      <c r="B47" s="27"/>
      <c r="C47" s="49" t="s">
        <v>24</v>
      </c>
      <c r="D47" s="25">
        <f ca="1"/>
        <v>0</v>
      </c>
      <c r="E47" s="25">
        <f ca="1"/>
        <v>0</v>
      </c>
      <c r="F47" s="25">
        <f ca="1"/>
        <v>0</v>
      </c>
      <c r="H47" s="49" t="s">
        <v>24</v>
      </c>
      <c r="I47" s="25">
        <f ca="1"/>
        <v>0</v>
      </c>
      <c r="J47" s="25">
        <f ca="1"/>
        <v>0</v>
      </c>
      <c r="K47" s="25">
        <f ca="1"/>
        <v>0</v>
      </c>
      <c r="L47" s="28"/>
      <c r="N47" s="27"/>
      <c r="O47" s="49" t="s">
        <v>24</v>
      </c>
      <c r="P47" s="42">
        <f ca="1"/>
        <v>0</v>
      </c>
      <c r="Q47" s="25" t="str">
        <f ca="1"/>
        <v/>
      </c>
      <c r="R47" s="43" t="str">
        <f ca="1"/>
        <v/>
      </c>
      <c r="S47" s="42">
        <f ca="1"/>
        <v>0</v>
      </c>
      <c r="T47" s="25" t="str">
        <f ca="1"/>
        <v/>
      </c>
      <c r="U47" s="43" t="str">
        <f ca="1"/>
        <v/>
      </c>
      <c r="W47" s="42">
        <f ca="1"/>
        <v>0</v>
      </c>
      <c r="X47" s="25" t="str">
        <f ca="1"/>
        <v/>
      </c>
      <c r="Y47" s="43" t="str">
        <f ca="1"/>
        <v/>
      </c>
      <c r="Z47" s="42">
        <f ca="1"/>
        <v>0</v>
      </c>
      <c r="AA47" s="25" t="str">
        <f ca="1"/>
        <v/>
      </c>
      <c r="AB47" s="43" t="str">
        <f ca="1"/>
        <v/>
      </c>
      <c r="AD47" s="42">
        <f ca="1"/>
        <v>0</v>
      </c>
      <c r="AE47" s="25" t="str">
        <f ca="1"/>
        <v/>
      </c>
      <c r="AF47" s="43" t="str">
        <f ca="1"/>
        <v/>
      </c>
      <c r="AG47" s="42">
        <f ca="1"/>
        <v>0</v>
      </c>
      <c r="AH47" s="25" t="str">
        <f ca="1"/>
        <v/>
      </c>
      <c r="AI47" s="43" t="str">
        <f ca="1"/>
        <v/>
      </c>
      <c r="AJ47" s="28"/>
    </row>
    <row r="48" spans="2:36" ht="15" customHeight="1" x14ac:dyDescent="0.2">
      <c r="B48" s="27"/>
      <c r="C48" s="24" t="s">
        <v>22</v>
      </c>
      <c r="D48" s="24">
        <f ca="1"/>
        <v>0</v>
      </c>
      <c r="E48" s="24">
        <f ca="1"/>
        <v>0</v>
      </c>
      <c r="F48" s="24">
        <f ca="1"/>
        <v>0</v>
      </c>
      <c r="H48" s="24" t="s">
        <v>22</v>
      </c>
      <c r="I48" s="24">
        <f ca="1"/>
        <v>0</v>
      </c>
      <c r="J48" s="24">
        <f ca="1"/>
        <v>0</v>
      </c>
      <c r="K48" s="24">
        <f ca="1"/>
        <v>0</v>
      </c>
      <c r="L48" s="28"/>
      <c r="N48" s="27"/>
      <c r="O48" s="24" t="s">
        <v>22</v>
      </c>
      <c r="P48" s="44">
        <f ca="1"/>
        <v>0</v>
      </c>
      <c r="Q48" s="24" t="str">
        <f ca="1"/>
        <v/>
      </c>
      <c r="R48" s="45" t="str">
        <f ca="1"/>
        <v/>
      </c>
      <c r="S48" s="44">
        <f ca="1"/>
        <v>0</v>
      </c>
      <c r="T48" s="24" t="str">
        <f ca="1"/>
        <v/>
      </c>
      <c r="U48" s="45" t="str">
        <f ca="1"/>
        <v/>
      </c>
      <c r="W48" s="44">
        <f ca="1"/>
        <v>0</v>
      </c>
      <c r="X48" s="24" t="str">
        <f ca="1"/>
        <v/>
      </c>
      <c r="Y48" s="45" t="str">
        <f ca="1"/>
        <v/>
      </c>
      <c r="Z48" s="44">
        <f ca="1"/>
        <v>0</v>
      </c>
      <c r="AA48" s="24" t="str">
        <f ca="1"/>
        <v/>
      </c>
      <c r="AB48" s="45" t="str">
        <f ca="1"/>
        <v/>
      </c>
      <c r="AD48" s="44">
        <f ca="1"/>
        <v>0</v>
      </c>
      <c r="AE48" s="24" t="str">
        <f ca="1"/>
        <v/>
      </c>
      <c r="AF48" s="45" t="str">
        <f ca="1"/>
        <v/>
      </c>
      <c r="AG48" s="44">
        <f ca="1"/>
        <v>0</v>
      </c>
      <c r="AH48" s="24" t="str">
        <f ca="1"/>
        <v/>
      </c>
      <c r="AI48" s="45" t="str">
        <f ca="1"/>
        <v/>
      </c>
      <c r="AJ48" s="28"/>
    </row>
    <row r="49" spans="2:36" ht="15" customHeight="1" x14ac:dyDescent="0.2">
      <c r="B49" s="27"/>
      <c r="C49" s="24" t="s">
        <v>23</v>
      </c>
      <c r="D49" s="24">
        <f ca="1"/>
        <v>0</v>
      </c>
      <c r="E49" s="24">
        <f ca="1"/>
        <v>0</v>
      </c>
      <c r="F49" s="24">
        <f ca="1"/>
        <v>0</v>
      </c>
      <c r="H49" s="24" t="s">
        <v>23</v>
      </c>
      <c r="I49" s="24">
        <f ca="1"/>
        <v>0</v>
      </c>
      <c r="J49" s="24">
        <f ca="1"/>
        <v>0</v>
      </c>
      <c r="K49" s="24">
        <f ca="1"/>
        <v>0</v>
      </c>
      <c r="L49" s="28"/>
      <c r="N49" s="27"/>
      <c r="O49" s="24" t="s">
        <v>23</v>
      </c>
      <c r="P49" s="44">
        <f ca="1"/>
        <v>0</v>
      </c>
      <c r="Q49" s="24" t="str">
        <f ca="1"/>
        <v/>
      </c>
      <c r="R49" s="45" t="str">
        <f ca="1"/>
        <v/>
      </c>
      <c r="S49" s="44">
        <f ca="1"/>
        <v>0</v>
      </c>
      <c r="T49" s="24" t="str">
        <f ca="1"/>
        <v/>
      </c>
      <c r="U49" s="45" t="str">
        <f ca="1"/>
        <v/>
      </c>
      <c r="W49" s="44">
        <f ca="1"/>
        <v>0</v>
      </c>
      <c r="X49" s="24" t="str">
        <f ca="1"/>
        <v/>
      </c>
      <c r="Y49" s="45" t="str">
        <f ca="1"/>
        <v/>
      </c>
      <c r="Z49" s="44">
        <f ca="1"/>
        <v>0</v>
      </c>
      <c r="AA49" s="24" t="str">
        <f ca="1"/>
        <v/>
      </c>
      <c r="AB49" s="45" t="str">
        <f ca="1"/>
        <v/>
      </c>
      <c r="AD49" s="44">
        <f ca="1"/>
        <v>0</v>
      </c>
      <c r="AE49" s="24" t="str">
        <f ca="1"/>
        <v/>
      </c>
      <c r="AF49" s="45" t="str">
        <f ca="1"/>
        <v/>
      </c>
      <c r="AG49" s="44">
        <f ca="1"/>
        <v>0</v>
      </c>
      <c r="AH49" s="24" t="str">
        <f ca="1"/>
        <v/>
      </c>
      <c r="AI49" s="45" t="str">
        <f ca="1"/>
        <v/>
      </c>
      <c r="AJ49" s="28"/>
    </row>
    <row r="50" spans="2:36" ht="15" customHeight="1" x14ac:dyDescent="0.2">
      <c r="B50" s="27"/>
      <c r="C50" s="49" t="s">
        <v>25</v>
      </c>
      <c r="D50" s="25">
        <f ca="1"/>
        <v>0</v>
      </c>
      <c r="E50" s="25">
        <f ca="1"/>
        <v>0</v>
      </c>
      <c r="F50" s="25">
        <f ca="1"/>
        <v>0</v>
      </c>
      <c r="H50" s="49" t="s">
        <v>25</v>
      </c>
      <c r="I50" s="25">
        <f ca="1"/>
        <v>0</v>
      </c>
      <c r="J50" s="25">
        <f ca="1"/>
        <v>0</v>
      </c>
      <c r="K50" s="25">
        <f ca="1"/>
        <v>0</v>
      </c>
      <c r="L50" s="28"/>
      <c r="N50" s="27"/>
      <c r="O50" s="49" t="s">
        <v>25</v>
      </c>
      <c r="P50" s="42">
        <f ca="1"/>
        <v>0</v>
      </c>
      <c r="Q50" s="25" t="str">
        <f ca="1"/>
        <v/>
      </c>
      <c r="R50" s="43" t="str">
        <f ca="1"/>
        <v/>
      </c>
      <c r="S50" s="42">
        <f ca="1"/>
        <v>0</v>
      </c>
      <c r="T50" s="25" t="str">
        <f ca="1"/>
        <v/>
      </c>
      <c r="U50" s="43" t="str">
        <f ca="1"/>
        <v/>
      </c>
      <c r="W50" s="42">
        <f ca="1"/>
        <v>0</v>
      </c>
      <c r="X50" s="25" t="str">
        <f ca="1"/>
        <v/>
      </c>
      <c r="Y50" s="43" t="str">
        <f ca="1"/>
        <v/>
      </c>
      <c r="Z50" s="42">
        <f ca="1"/>
        <v>0</v>
      </c>
      <c r="AA50" s="25" t="str">
        <f ca="1"/>
        <v/>
      </c>
      <c r="AB50" s="43" t="str">
        <f ca="1"/>
        <v/>
      </c>
      <c r="AD50" s="42">
        <f ca="1"/>
        <v>0</v>
      </c>
      <c r="AE50" s="25" t="str">
        <f ca="1"/>
        <v/>
      </c>
      <c r="AF50" s="43" t="str">
        <f ca="1"/>
        <v/>
      </c>
      <c r="AG50" s="42">
        <f ca="1"/>
        <v>0</v>
      </c>
      <c r="AH50" s="25" t="str">
        <f ca="1"/>
        <v/>
      </c>
      <c r="AI50" s="43" t="str">
        <f ca="1"/>
        <v/>
      </c>
      <c r="AJ50" s="28"/>
    </row>
    <row r="51" spans="2:36" ht="15" customHeight="1" x14ac:dyDescent="0.2">
      <c r="B51" s="27"/>
      <c r="C51" s="24" t="s">
        <v>22</v>
      </c>
      <c r="D51" s="24">
        <f ca="1"/>
        <v>0</v>
      </c>
      <c r="E51" s="24">
        <f ca="1"/>
        <v>0</v>
      </c>
      <c r="F51" s="24">
        <f ca="1"/>
        <v>0</v>
      </c>
      <c r="H51" s="24" t="s">
        <v>22</v>
      </c>
      <c r="I51" s="24">
        <f ca="1"/>
        <v>0</v>
      </c>
      <c r="J51" s="24">
        <f ca="1"/>
        <v>0</v>
      </c>
      <c r="K51" s="24">
        <f ca="1"/>
        <v>0</v>
      </c>
      <c r="L51" s="28"/>
      <c r="N51" s="27"/>
      <c r="O51" s="24" t="s">
        <v>22</v>
      </c>
      <c r="P51" s="44">
        <f ca="1"/>
        <v>0</v>
      </c>
      <c r="Q51" s="24" t="str">
        <f ca="1"/>
        <v/>
      </c>
      <c r="R51" s="45" t="str">
        <f ca="1"/>
        <v/>
      </c>
      <c r="S51" s="44">
        <f ca="1"/>
        <v>0</v>
      </c>
      <c r="T51" s="24" t="str">
        <f ca="1"/>
        <v/>
      </c>
      <c r="U51" s="45" t="str">
        <f ca="1"/>
        <v/>
      </c>
      <c r="W51" s="44">
        <f ca="1"/>
        <v>0</v>
      </c>
      <c r="X51" s="24" t="str">
        <f ca="1"/>
        <v/>
      </c>
      <c r="Y51" s="45" t="str">
        <f ca="1"/>
        <v/>
      </c>
      <c r="Z51" s="44">
        <f ca="1"/>
        <v>0</v>
      </c>
      <c r="AA51" s="24" t="str">
        <f ca="1"/>
        <v/>
      </c>
      <c r="AB51" s="45" t="str">
        <f ca="1"/>
        <v/>
      </c>
      <c r="AD51" s="44">
        <f ca="1"/>
        <v>0</v>
      </c>
      <c r="AE51" s="24" t="str">
        <f ca="1"/>
        <v/>
      </c>
      <c r="AF51" s="45" t="str">
        <f ca="1"/>
        <v/>
      </c>
      <c r="AG51" s="44">
        <f ca="1"/>
        <v>0</v>
      </c>
      <c r="AH51" s="24" t="str">
        <f ca="1"/>
        <v/>
      </c>
      <c r="AI51" s="45" t="str">
        <f ca="1"/>
        <v/>
      </c>
      <c r="AJ51" s="28"/>
    </row>
    <row r="52" spans="2:36" ht="15" customHeight="1" x14ac:dyDescent="0.2">
      <c r="B52" s="27"/>
      <c r="C52" s="24" t="s">
        <v>23</v>
      </c>
      <c r="D52" s="24">
        <f ca="1"/>
        <v>0</v>
      </c>
      <c r="E52" s="24">
        <f ca="1"/>
        <v>0</v>
      </c>
      <c r="F52" s="24">
        <f ca="1"/>
        <v>0</v>
      </c>
      <c r="H52" s="24" t="s">
        <v>23</v>
      </c>
      <c r="I52" s="24">
        <f ca="1"/>
        <v>0</v>
      </c>
      <c r="J52" s="24">
        <f ca="1"/>
        <v>0</v>
      </c>
      <c r="K52" s="24">
        <f ca="1"/>
        <v>0</v>
      </c>
      <c r="L52" s="28"/>
      <c r="N52" s="27"/>
      <c r="O52" s="24" t="s">
        <v>23</v>
      </c>
      <c r="P52" s="44">
        <f ca="1"/>
        <v>0</v>
      </c>
      <c r="Q52" s="24" t="str">
        <f ca="1"/>
        <v/>
      </c>
      <c r="R52" s="45" t="str">
        <f ca="1"/>
        <v/>
      </c>
      <c r="S52" s="44">
        <f ca="1"/>
        <v>0</v>
      </c>
      <c r="T52" s="24" t="str">
        <f ca="1"/>
        <v/>
      </c>
      <c r="U52" s="45" t="str">
        <f ca="1"/>
        <v/>
      </c>
      <c r="W52" s="44">
        <f ca="1"/>
        <v>0</v>
      </c>
      <c r="X52" s="24" t="str">
        <f ca="1"/>
        <v/>
      </c>
      <c r="Y52" s="45" t="str">
        <f ca="1"/>
        <v/>
      </c>
      <c r="Z52" s="44">
        <f ca="1"/>
        <v>0</v>
      </c>
      <c r="AA52" s="24" t="str">
        <f ca="1"/>
        <v/>
      </c>
      <c r="AB52" s="45" t="str">
        <f ca="1"/>
        <v/>
      </c>
      <c r="AD52" s="44">
        <f ca="1"/>
        <v>0</v>
      </c>
      <c r="AE52" s="24" t="str">
        <f ca="1"/>
        <v/>
      </c>
      <c r="AF52" s="45" t="str">
        <f ca="1"/>
        <v/>
      </c>
      <c r="AG52" s="44">
        <f ca="1"/>
        <v>0</v>
      </c>
      <c r="AH52" s="24" t="str">
        <f ca="1"/>
        <v/>
      </c>
      <c r="AI52" s="45" t="str">
        <f ca="1"/>
        <v/>
      </c>
      <c r="AJ52" s="28"/>
    </row>
    <row r="53" spans="2:36" ht="15" customHeight="1" x14ac:dyDescent="0.2">
      <c r="B53" s="27"/>
      <c r="C53" s="49" t="s">
        <v>26</v>
      </c>
      <c r="D53" s="25">
        <f ca="1"/>
        <v>0</v>
      </c>
      <c r="E53" s="25">
        <f ca="1"/>
        <v>0</v>
      </c>
      <c r="F53" s="25">
        <f ca="1"/>
        <v>0</v>
      </c>
      <c r="H53" s="49" t="s">
        <v>26</v>
      </c>
      <c r="I53" s="25">
        <f ca="1"/>
        <v>0</v>
      </c>
      <c r="J53" s="25">
        <f ca="1"/>
        <v>0</v>
      </c>
      <c r="K53" s="25">
        <f ca="1"/>
        <v>0</v>
      </c>
      <c r="L53" s="28"/>
      <c r="N53" s="27"/>
      <c r="O53" s="49" t="s">
        <v>26</v>
      </c>
      <c r="P53" s="42">
        <f ca="1"/>
        <v>0</v>
      </c>
      <c r="Q53" s="25" t="str">
        <f ca="1"/>
        <v/>
      </c>
      <c r="R53" s="43" t="str">
        <f ca="1"/>
        <v/>
      </c>
      <c r="S53" s="42">
        <f ca="1"/>
        <v>0</v>
      </c>
      <c r="T53" s="25" t="str">
        <f ca="1"/>
        <v/>
      </c>
      <c r="U53" s="43" t="str">
        <f ca="1"/>
        <v/>
      </c>
      <c r="W53" s="42">
        <f ca="1"/>
        <v>0</v>
      </c>
      <c r="X53" s="25" t="str">
        <f ca="1"/>
        <v/>
      </c>
      <c r="Y53" s="43" t="str">
        <f ca="1"/>
        <v/>
      </c>
      <c r="Z53" s="42">
        <f ca="1"/>
        <v>0</v>
      </c>
      <c r="AA53" s="25" t="str">
        <f ca="1"/>
        <v/>
      </c>
      <c r="AB53" s="43" t="str">
        <f ca="1"/>
        <v/>
      </c>
      <c r="AD53" s="42">
        <f ca="1"/>
        <v>0</v>
      </c>
      <c r="AE53" s="25" t="str">
        <f ca="1"/>
        <v/>
      </c>
      <c r="AF53" s="43" t="str">
        <f ca="1"/>
        <v/>
      </c>
      <c r="AG53" s="42">
        <f ca="1"/>
        <v>0</v>
      </c>
      <c r="AH53" s="25" t="str">
        <f ca="1"/>
        <v/>
      </c>
      <c r="AI53" s="43" t="str">
        <f ca="1"/>
        <v/>
      </c>
      <c r="AJ53" s="28"/>
    </row>
    <row r="54" spans="2:36" ht="15" customHeight="1" x14ac:dyDescent="0.2">
      <c r="B54" s="27"/>
      <c r="C54" s="24" t="s">
        <v>22</v>
      </c>
      <c r="D54" s="24">
        <f ca="1"/>
        <v>0</v>
      </c>
      <c r="E54" s="24">
        <f ca="1"/>
        <v>0</v>
      </c>
      <c r="F54" s="24">
        <f ca="1"/>
        <v>0</v>
      </c>
      <c r="H54" s="24" t="s">
        <v>22</v>
      </c>
      <c r="I54" s="24">
        <f ca="1"/>
        <v>0</v>
      </c>
      <c r="J54" s="24">
        <f ca="1"/>
        <v>0</v>
      </c>
      <c r="K54" s="24">
        <f ca="1"/>
        <v>0</v>
      </c>
      <c r="L54" s="28"/>
      <c r="N54" s="27"/>
      <c r="O54" s="24" t="s">
        <v>22</v>
      </c>
      <c r="P54" s="44">
        <f ca="1"/>
        <v>0</v>
      </c>
      <c r="Q54" s="24" t="str">
        <f ca="1"/>
        <v/>
      </c>
      <c r="R54" s="45" t="str">
        <f ca="1"/>
        <v/>
      </c>
      <c r="S54" s="44">
        <f ca="1"/>
        <v>0</v>
      </c>
      <c r="T54" s="24" t="str">
        <f ca="1"/>
        <v/>
      </c>
      <c r="U54" s="45" t="str">
        <f ca="1"/>
        <v/>
      </c>
      <c r="W54" s="44">
        <f ca="1"/>
        <v>0</v>
      </c>
      <c r="X54" s="24" t="str">
        <f ca="1"/>
        <v/>
      </c>
      <c r="Y54" s="45" t="str">
        <f ca="1"/>
        <v/>
      </c>
      <c r="Z54" s="44">
        <f ca="1"/>
        <v>0</v>
      </c>
      <c r="AA54" s="24" t="str">
        <f ca="1"/>
        <v/>
      </c>
      <c r="AB54" s="45" t="str">
        <f ca="1"/>
        <v/>
      </c>
      <c r="AD54" s="44">
        <f ca="1"/>
        <v>0</v>
      </c>
      <c r="AE54" s="24" t="str">
        <f ca="1"/>
        <v/>
      </c>
      <c r="AF54" s="45" t="str">
        <f ca="1"/>
        <v/>
      </c>
      <c r="AG54" s="44">
        <f ca="1"/>
        <v>0</v>
      </c>
      <c r="AH54" s="24" t="str">
        <f ca="1"/>
        <v/>
      </c>
      <c r="AI54" s="45" t="str">
        <f ca="1"/>
        <v/>
      </c>
      <c r="AJ54" s="28"/>
    </row>
    <row r="55" spans="2:36" ht="15" customHeight="1" x14ac:dyDescent="0.2">
      <c r="B55" s="27"/>
      <c r="C55" s="24" t="s">
        <v>23</v>
      </c>
      <c r="D55" s="24">
        <f ca="1"/>
        <v>0</v>
      </c>
      <c r="E55" s="24">
        <f ca="1"/>
        <v>0</v>
      </c>
      <c r="F55" s="24">
        <f ca="1"/>
        <v>0</v>
      </c>
      <c r="H55" s="24" t="s">
        <v>23</v>
      </c>
      <c r="I55" s="24">
        <f ca="1"/>
        <v>0</v>
      </c>
      <c r="J55" s="24">
        <f ca="1"/>
        <v>0</v>
      </c>
      <c r="K55" s="24">
        <f ca="1"/>
        <v>0</v>
      </c>
      <c r="L55" s="28"/>
      <c r="N55" s="27"/>
      <c r="O55" s="24" t="s">
        <v>23</v>
      </c>
      <c r="P55" s="44">
        <f ca="1"/>
        <v>0</v>
      </c>
      <c r="Q55" s="24" t="str">
        <f ca="1"/>
        <v/>
      </c>
      <c r="R55" s="45" t="str">
        <f ca="1"/>
        <v/>
      </c>
      <c r="S55" s="44">
        <f ca="1"/>
        <v>0</v>
      </c>
      <c r="T55" s="24" t="str">
        <f ca="1"/>
        <v/>
      </c>
      <c r="U55" s="45" t="str">
        <f ca="1"/>
        <v/>
      </c>
      <c r="W55" s="44">
        <f ca="1"/>
        <v>0</v>
      </c>
      <c r="X55" s="24" t="str">
        <f ca="1"/>
        <v/>
      </c>
      <c r="Y55" s="45" t="str">
        <f ca="1"/>
        <v/>
      </c>
      <c r="Z55" s="44">
        <f ca="1"/>
        <v>0</v>
      </c>
      <c r="AA55" s="24" t="str">
        <f ca="1"/>
        <v/>
      </c>
      <c r="AB55" s="45" t="str">
        <f ca="1"/>
        <v/>
      </c>
      <c r="AD55" s="44">
        <f ca="1"/>
        <v>0</v>
      </c>
      <c r="AE55" s="24" t="str">
        <f ca="1"/>
        <v/>
      </c>
      <c r="AF55" s="45" t="str">
        <f ca="1"/>
        <v/>
      </c>
      <c r="AG55" s="44">
        <f ca="1"/>
        <v>0</v>
      </c>
      <c r="AH55" s="24" t="str">
        <f ca="1"/>
        <v/>
      </c>
      <c r="AI55" s="45" t="str">
        <f ca="1"/>
        <v/>
      </c>
      <c r="AJ55" s="28"/>
    </row>
    <row r="56" spans="2:36" ht="15" customHeight="1" x14ac:dyDescent="0.2">
      <c r="B56" s="27"/>
      <c r="C56" s="49" t="s">
        <v>27</v>
      </c>
      <c r="D56" s="25">
        <f ca="1"/>
        <v>0</v>
      </c>
      <c r="E56" s="25">
        <f ca="1"/>
        <v>0</v>
      </c>
      <c r="F56" s="25">
        <f ca="1"/>
        <v>0</v>
      </c>
      <c r="H56" s="49" t="s">
        <v>27</v>
      </c>
      <c r="I56" s="25">
        <f ca="1"/>
        <v>0</v>
      </c>
      <c r="J56" s="25">
        <f ca="1"/>
        <v>0</v>
      </c>
      <c r="K56" s="25">
        <f ca="1"/>
        <v>0</v>
      </c>
      <c r="L56" s="28"/>
      <c r="N56" s="27"/>
      <c r="O56" s="49" t="s">
        <v>27</v>
      </c>
      <c r="P56" s="42">
        <f ca="1"/>
        <v>0</v>
      </c>
      <c r="Q56" s="25" t="str">
        <f ca="1"/>
        <v/>
      </c>
      <c r="R56" s="43" t="str">
        <f ca="1"/>
        <v/>
      </c>
      <c r="S56" s="42">
        <f ca="1"/>
        <v>0</v>
      </c>
      <c r="T56" s="25" t="str">
        <f ca="1"/>
        <v/>
      </c>
      <c r="U56" s="43" t="str">
        <f ca="1"/>
        <v/>
      </c>
      <c r="W56" s="42">
        <f ca="1"/>
        <v>0</v>
      </c>
      <c r="X56" s="25" t="str">
        <f ca="1"/>
        <v/>
      </c>
      <c r="Y56" s="43" t="str">
        <f ca="1"/>
        <v/>
      </c>
      <c r="Z56" s="42">
        <f ca="1"/>
        <v>0</v>
      </c>
      <c r="AA56" s="25" t="str">
        <f ca="1"/>
        <v/>
      </c>
      <c r="AB56" s="43" t="str">
        <f ca="1"/>
        <v/>
      </c>
      <c r="AD56" s="42">
        <f ca="1"/>
        <v>0</v>
      </c>
      <c r="AE56" s="25" t="str">
        <f ca="1"/>
        <v/>
      </c>
      <c r="AF56" s="43" t="str">
        <f ca="1"/>
        <v/>
      </c>
      <c r="AG56" s="42">
        <f ca="1"/>
        <v>0</v>
      </c>
      <c r="AH56" s="25" t="str">
        <f ca="1"/>
        <v/>
      </c>
      <c r="AI56" s="43" t="str">
        <f ca="1"/>
        <v/>
      </c>
      <c r="AJ56" s="28"/>
    </row>
    <row r="57" spans="2:36" ht="15" customHeight="1" x14ac:dyDescent="0.2">
      <c r="B57" s="27"/>
      <c r="C57" s="24" t="s">
        <v>22</v>
      </c>
      <c r="D57" s="24">
        <f ca="1"/>
        <v>0</v>
      </c>
      <c r="E57" s="24">
        <f ca="1"/>
        <v>0</v>
      </c>
      <c r="F57" s="24">
        <f ca="1"/>
        <v>0</v>
      </c>
      <c r="H57" s="24" t="s">
        <v>22</v>
      </c>
      <c r="I57" s="24">
        <f ca="1"/>
        <v>0</v>
      </c>
      <c r="J57" s="24">
        <f ca="1"/>
        <v>0</v>
      </c>
      <c r="K57" s="24">
        <f ca="1"/>
        <v>0</v>
      </c>
      <c r="L57" s="28"/>
      <c r="N57" s="27"/>
      <c r="O57" s="24" t="s">
        <v>22</v>
      </c>
      <c r="P57" s="44">
        <f ca="1"/>
        <v>0</v>
      </c>
      <c r="Q57" s="24" t="str">
        <f ca="1"/>
        <v/>
      </c>
      <c r="R57" s="45" t="str">
        <f ca="1"/>
        <v/>
      </c>
      <c r="S57" s="44">
        <f ca="1"/>
        <v>0</v>
      </c>
      <c r="T57" s="24" t="str">
        <f ca="1"/>
        <v/>
      </c>
      <c r="U57" s="45" t="str">
        <f ca="1"/>
        <v/>
      </c>
      <c r="W57" s="44">
        <f ca="1"/>
        <v>0</v>
      </c>
      <c r="X57" s="24" t="str">
        <f ca="1"/>
        <v/>
      </c>
      <c r="Y57" s="45" t="str">
        <f ca="1"/>
        <v/>
      </c>
      <c r="Z57" s="44">
        <f ca="1"/>
        <v>0</v>
      </c>
      <c r="AA57" s="24" t="str">
        <f ca="1"/>
        <v/>
      </c>
      <c r="AB57" s="45" t="str">
        <f ca="1"/>
        <v/>
      </c>
      <c r="AD57" s="44">
        <f ca="1"/>
        <v>0</v>
      </c>
      <c r="AE57" s="24" t="str">
        <f ca="1"/>
        <v/>
      </c>
      <c r="AF57" s="45" t="str">
        <f ca="1"/>
        <v/>
      </c>
      <c r="AG57" s="44">
        <f ca="1"/>
        <v>0</v>
      </c>
      <c r="AH57" s="24" t="str">
        <f ca="1"/>
        <v/>
      </c>
      <c r="AI57" s="45" t="str">
        <f ca="1"/>
        <v/>
      </c>
      <c r="AJ57" s="28"/>
    </row>
    <row r="58" spans="2:36" ht="15" customHeight="1" x14ac:dyDescent="0.2">
      <c r="B58" s="27"/>
      <c r="C58" s="24" t="s">
        <v>23</v>
      </c>
      <c r="D58" s="24">
        <f ca="1"/>
        <v>0</v>
      </c>
      <c r="E58" s="24">
        <f ca="1"/>
        <v>0</v>
      </c>
      <c r="F58" s="24">
        <f ca="1"/>
        <v>0</v>
      </c>
      <c r="H58" s="24" t="s">
        <v>23</v>
      </c>
      <c r="I58" s="24">
        <f ca="1"/>
        <v>0</v>
      </c>
      <c r="J58" s="24">
        <f ca="1"/>
        <v>0</v>
      </c>
      <c r="K58" s="24">
        <f ca="1"/>
        <v>0</v>
      </c>
      <c r="L58" s="28"/>
      <c r="N58" s="27"/>
      <c r="O58" s="24" t="s">
        <v>23</v>
      </c>
      <c r="P58" s="44">
        <f ca="1"/>
        <v>0</v>
      </c>
      <c r="Q58" s="24" t="str">
        <f ca="1"/>
        <v/>
      </c>
      <c r="R58" s="45" t="str">
        <f ca="1"/>
        <v/>
      </c>
      <c r="S58" s="44">
        <f ca="1"/>
        <v>0</v>
      </c>
      <c r="T58" s="24" t="str">
        <f ca="1"/>
        <v/>
      </c>
      <c r="U58" s="45" t="str">
        <f ca="1"/>
        <v/>
      </c>
      <c r="W58" s="44">
        <f ca="1"/>
        <v>0</v>
      </c>
      <c r="X58" s="24" t="str">
        <f ca="1"/>
        <v/>
      </c>
      <c r="Y58" s="45" t="str">
        <f ca="1"/>
        <v/>
      </c>
      <c r="Z58" s="44">
        <f ca="1"/>
        <v>0</v>
      </c>
      <c r="AA58" s="24" t="str">
        <f ca="1"/>
        <v/>
      </c>
      <c r="AB58" s="45" t="str">
        <f ca="1"/>
        <v/>
      </c>
      <c r="AD58" s="44">
        <f ca="1"/>
        <v>0</v>
      </c>
      <c r="AE58" s="24" t="str">
        <f ca="1"/>
        <v/>
      </c>
      <c r="AF58" s="45" t="str">
        <f ca="1"/>
        <v/>
      </c>
      <c r="AG58" s="44">
        <f ca="1"/>
        <v>0</v>
      </c>
      <c r="AH58" s="24" t="str">
        <f ca="1"/>
        <v/>
      </c>
      <c r="AI58" s="45" t="str">
        <f ca="1"/>
        <v/>
      </c>
      <c r="AJ58" s="28"/>
    </row>
    <row r="59" spans="2:36" ht="15" customHeight="1" x14ac:dyDescent="0.2">
      <c r="B59" s="27"/>
      <c r="C59" s="49" t="s">
        <v>28</v>
      </c>
      <c r="D59" s="25">
        <f ca="1"/>
        <v>0</v>
      </c>
      <c r="E59" s="25">
        <f ca="1"/>
        <v>0</v>
      </c>
      <c r="F59" s="25">
        <f ca="1"/>
        <v>0</v>
      </c>
      <c r="H59" s="49" t="s">
        <v>28</v>
      </c>
      <c r="I59" s="25">
        <f ca="1"/>
        <v>0</v>
      </c>
      <c r="J59" s="25">
        <f ca="1"/>
        <v>0</v>
      </c>
      <c r="K59" s="25">
        <f ca="1"/>
        <v>0</v>
      </c>
      <c r="L59" s="28"/>
      <c r="N59" s="27"/>
      <c r="O59" s="49" t="s">
        <v>28</v>
      </c>
      <c r="P59" s="42">
        <f ca="1"/>
        <v>0</v>
      </c>
      <c r="Q59" s="25" t="str">
        <f ca="1"/>
        <v/>
      </c>
      <c r="R59" s="43" t="str">
        <f ca="1"/>
        <v/>
      </c>
      <c r="S59" s="42">
        <f ca="1"/>
        <v>0</v>
      </c>
      <c r="T59" s="25" t="str">
        <f ca="1"/>
        <v/>
      </c>
      <c r="U59" s="43" t="str">
        <f ca="1"/>
        <v/>
      </c>
      <c r="W59" s="42">
        <f ca="1"/>
        <v>0</v>
      </c>
      <c r="X59" s="25" t="str">
        <f ca="1"/>
        <v/>
      </c>
      <c r="Y59" s="43" t="str">
        <f ca="1"/>
        <v/>
      </c>
      <c r="Z59" s="42">
        <f ca="1"/>
        <v>0</v>
      </c>
      <c r="AA59" s="25" t="str">
        <f ca="1"/>
        <v/>
      </c>
      <c r="AB59" s="43" t="str">
        <f ca="1"/>
        <v/>
      </c>
      <c r="AD59" s="42">
        <f ca="1"/>
        <v>0</v>
      </c>
      <c r="AE59" s="25" t="str">
        <f ca="1"/>
        <v/>
      </c>
      <c r="AF59" s="43" t="str">
        <f ca="1"/>
        <v/>
      </c>
      <c r="AG59" s="42">
        <f ca="1"/>
        <v>0</v>
      </c>
      <c r="AH59" s="25" t="str">
        <f ca="1"/>
        <v/>
      </c>
      <c r="AI59" s="43" t="str">
        <f ca="1"/>
        <v/>
      </c>
      <c r="AJ59" s="28"/>
    </row>
    <row r="60" spans="2:36" ht="15" customHeight="1" x14ac:dyDescent="0.2">
      <c r="B60" s="27"/>
      <c r="C60" s="24" t="s">
        <v>22</v>
      </c>
      <c r="D60" s="24">
        <f ca="1"/>
        <v>0</v>
      </c>
      <c r="E60" s="24">
        <f ca="1"/>
        <v>0</v>
      </c>
      <c r="F60" s="24">
        <f ca="1"/>
        <v>0</v>
      </c>
      <c r="H60" s="24" t="s">
        <v>22</v>
      </c>
      <c r="I60" s="24">
        <f ca="1"/>
        <v>0</v>
      </c>
      <c r="J60" s="24">
        <f ca="1"/>
        <v>0</v>
      </c>
      <c r="K60" s="24">
        <f ca="1"/>
        <v>0</v>
      </c>
      <c r="L60" s="28"/>
      <c r="N60" s="27"/>
      <c r="O60" s="24" t="s">
        <v>22</v>
      </c>
      <c r="P60" s="44">
        <f ca="1"/>
        <v>0</v>
      </c>
      <c r="Q60" s="24" t="str">
        <f ca="1"/>
        <v/>
      </c>
      <c r="R60" s="45" t="str">
        <f ca="1"/>
        <v/>
      </c>
      <c r="S60" s="44">
        <f ca="1"/>
        <v>0</v>
      </c>
      <c r="T60" s="24" t="str">
        <f ca="1"/>
        <v/>
      </c>
      <c r="U60" s="45" t="str">
        <f ca="1"/>
        <v/>
      </c>
      <c r="W60" s="44">
        <f ca="1"/>
        <v>0</v>
      </c>
      <c r="X60" s="24" t="str">
        <f ca="1"/>
        <v/>
      </c>
      <c r="Y60" s="45" t="str">
        <f ca="1"/>
        <v/>
      </c>
      <c r="Z60" s="44">
        <f ca="1"/>
        <v>0</v>
      </c>
      <c r="AA60" s="24" t="str">
        <f ca="1"/>
        <v/>
      </c>
      <c r="AB60" s="45" t="str">
        <f ca="1"/>
        <v/>
      </c>
      <c r="AD60" s="44">
        <f ca="1"/>
        <v>0</v>
      </c>
      <c r="AE60" s="24" t="str">
        <f ca="1"/>
        <v/>
      </c>
      <c r="AF60" s="45" t="str">
        <f ca="1"/>
        <v/>
      </c>
      <c r="AG60" s="44">
        <f ca="1"/>
        <v>0</v>
      </c>
      <c r="AH60" s="24" t="str">
        <f ca="1"/>
        <v/>
      </c>
      <c r="AI60" s="45" t="str">
        <f ca="1"/>
        <v/>
      </c>
      <c r="AJ60" s="28"/>
    </row>
    <row r="61" spans="2:36" ht="15" customHeight="1" x14ac:dyDescent="0.2">
      <c r="B61" s="27"/>
      <c r="C61" s="24" t="s">
        <v>23</v>
      </c>
      <c r="D61" s="24">
        <f ca="1"/>
        <v>0</v>
      </c>
      <c r="E61" s="24">
        <f ca="1"/>
        <v>0</v>
      </c>
      <c r="F61" s="24">
        <f ca="1"/>
        <v>0</v>
      </c>
      <c r="H61" s="24" t="s">
        <v>23</v>
      </c>
      <c r="I61" s="24">
        <f ca="1"/>
        <v>0</v>
      </c>
      <c r="J61" s="24">
        <f ca="1"/>
        <v>0</v>
      </c>
      <c r="K61" s="24">
        <f ca="1"/>
        <v>0</v>
      </c>
      <c r="L61" s="28"/>
      <c r="N61" s="27"/>
      <c r="O61" s="24" t="s">
        <v>23</v>
      </c>
      <c r="P61" s="44">
        <f ca="1"/>
        <v>0</v>
      </c>
      <c r="Q61" s="24" t="str">
        <f ca="1"/>
        <v/>
      </c>
      <c r="R61" s="45" t="str">
        <f ca="1"/>
        <v/>
      </c>
      <c r="S61" s="44">
        <f ca="1"/>
        <v>0</v>
      </c>
      <c r="T61" s="24" t="str">
        <f ca="1"/>
        <v/>
      </c>
      <c r="U61" s="45" t="str">
        <f ca="1"/>
        <v/>
      </c>
      <c r="W61" s="44">
        <f ca="1"/>
        <v>0</v>
      </c>
      <c r="X61" s="24" t="str">
        <f ca="1"/>
        <v/>
      </c>
      <c r="Y61" s="45" t="str">
        <f ca="1"/>
        <v/>
      </c>
      <c r="Z61" s="44">
        <f ca="1"/>
        <v>0</v>
      </c>
      <c r="AA61" s="24" t="str">
        <f ca="1"/>
        <v/>
      </c>
      <c r="AB61" s="45" t="str">
        <f ca="1"/>
        <v/>
      </c>
      <c r="AD61" s="44">
        <f ca="1"/>
        <v>0</v>
      </c>
      <c r="AE61" s="24" t="str">
        <f ca="1"/>
        <v/>
      </c>
      <c r="AF61" s="45" t="str">
        <f ca="1"/>
        <v/>
      </c>
      <c r="AG61" s="44">
        <f ca="1"/>
        <v>0</v>
      </c>
      <c r="AH61" s="24" t="str">
        <f ca="1"/>
        <v/>
      </c>
      <c r="AI61" s="45" t="str">
        <f ca="1"/>
        <v/>
      </c>
      <c r="AJ61" s="28"/>
    </row>
    <row r="62" spans="2:36" s="50" customFormat="1" ht="15" customHeight="1" thickBot="1" x14ac:dyDescent="0.25">
      <c r="B62" s="51"/>
      <c r="C62" s="52" t="s">
        <v>21</v>
      </c>
      <c r="D62" s="26">
        <f ca="1"/>
        <v>0</v>
      </c>
      <c r="E62" s="26">
        <f ca="1"/>
        <v>0</v>
      </c>
      <c r="F62" s="26">
        <f ca="1"/>
        <v>0</v>
      </c>
      <c r="H62" s="52" t="s">
        <v>21</v>
      </c>
      <c r="I62" s="26">
        <f ca="1"/>
        <v>0</v>
      </c>
      <c r="J62" s="26">
        <f ca="1"/>
        <v>0</v>
      </c>
      <c r="K62" s="26">
        <f ca="1"/>
        <v>0</v>
      </c>
      <c r="L62" s="53"/>
      <c r="N62" s="51"/>
      <c r="O62" s="52" t="s">
        <v>21</v>
      </c>
      <c r="P62" s="54">
        <f ca="1"/>
        <v>0</v>
      </c>
      <c r="Q62" s="55" t="str">
        <f ca="1"/>
        <v/>
      </c>
      <c r="R62" s="56" t="str">
        <f ca="1"/>
        <v/>
      </c>
      <c r="S62" s="54">
        <f ca="1"/>
        <v>0</v>
      </c>
      <c r="T62" s="55" t="str">
        <f ca="1"/>
        <v/>
      </c>
      <c r="U62" s="56" t="str">
        <f ca="1"/>
        <v/>
      </c>
      <c r="W62" s="54">
        <f ca="1"/>
        <v>0</v>
      </c>
      <c r="X62" s="55" t="str">
        <f ca="1"/>
        <v/>
      </c>
      <c r="Y62" s="56" t="str">
        <f ca="1"/>
        <v/>
      </c>
      <c r="Z62" s="54">
        <f ca="1"/>
        <v>0</v>
      </c>
      <c r="AA62" s="55" t="str">
        <f ca="1"/>
        <v/>
      </c>
      <c r="AB62" s="56" t="str">
        <f ca="1"/>
        <v/>
      </c>
      <c r="AD62" s="54">
        <f ca="1"/>
        <v>0</v>
      </c>
      <c r="AE62" s="55" t="str">
        <f ca="1"/>
        <v/>
      </c>
      <c r="AF62" s="56" t="str">
        <f ca="1"/>
        <v/>
      </c>
      <c r="AG62" s="54">
        <f ca="1"/>
        <v>0</v>
      </c>
      <c r="AH62" s="55" t="str">
        <f ca="1"/>
        <v/>
      </c>
      <c r="AI62" s="56" t="str">
        <f ca="1"/>
        <v/>
      </c>
      <c r="AJ62" s="53"/>
    </row>
    <row r="63" spans="2:36" ht="13.5" thickBot="1" x14ac:dyDescent="0.25">
      <c r="B63" s="57"/>
      <c r="C63" s="58"/>
      <c r="D63" s="58"/>
      <c r="E63" s="58"/>
      <c r="F63" s="58"/>
      <c r="G63" s="58"/>
      <c r="H63" s="58"/>
      <c r="I63" s="58"/>
      <c r="J63" s="58"/>
      <c r="K63" s="58"/>
      <c r="L63" s="59"/>
      <c r="N63" s="57"/>
      <c r="O63" s="58"/>
      <c r="P63" s="58"/>
      <c r="Q63" s="58"/>
      <c r="R63" s="58"/>
      <c r="S63" s="58"/>
      <c r="T63" s="58"/>
      <c r="U63" s="58"/>
      <c r="V63" s="58"/>
      <c r="W63" s="58"/>
      <c r="X63" s="58"/>
      <c r="Y63" s="58"/>
      <c r="Z63" s="58"/>
      <c r="AA63" s="58"/>
      <c r="AB63" s="58"/>
      <c r="AC63" s="58"/>
      <c r="AD63" s="58"/>
      <c r="AE63" s="58"/>
      <c r="AF63" s="58"/>
      <c r="AG63" s="58"/>
      <c r="AH63" s="58"/>
      <c r="AI63" s="58"/>
      <c r="AJ63" s="59"/>
    </row>
  </sheetData>
  <sheetProtection sheet="1" objects="1" scenarios="1"/>
  <mergeCells count="62">
    <mergeCell ref="AG39:AI39"/>
    <mergeCell ref="D3:G3"/>
    <mergeCell ref="C5:I5"/>
    <mergeCell ref="E7:G7"/>
    <mergeCell ref="H7:I7"/>
    <mergeCell ref="K38:K40"/>
    <mergeCell ref="C36:F36"/>
    <mergeCell ref="H36:K36"/>
    <mergeCell ref="D33:G33"/>
    <mergeCell ref="H33:I33"/>
    <mergeCell ref="D31:G31"/>
    <mergeCell ref="H31:I31"/>
    <mergeCell ref="D29:G29"/>
    <mergeCell ref="H29:I29"/>
    <mergeCell ref="D27:G27"/>
    <mergeCell ref="H27:I27"/>
    <mergeCell ref="O36:AI36"/>
    <mergeCell ref="C38:C40"/>
    <mergeCell ref="D38:D40"/>
    <mergeCell ref="E38:E40"/>
    <mergeCell ref="F38:F40"/>
    <mergeCell ref="H38:H40"/>
    <mergeCell ref="I38:I40"/>
    <mergeCell ref="J38:J40"/>
    <mergeCell ref="P38:U38"/>
    <mergeCell ref="W38:AB38"/>
    <mergeCell ref="AD38:AI38"/>
    <mergeCell ref="P39:R39"/>
    <mergeCell ref="S39:U39"/>
    <mergeCell ref="W39:Y39"/>
    <mergeCell ref="Z39:AB39"/>
    <mergeCell ref="AD39:AF39"/>
    <mergeCell ref="T33:X33"/>
    <mergeCell ref="Y33:AB33"/>
    <mergeCell ref="D34:G34"/>
    <mergeCell ref="H34:I34"/>
    <mergeCell ref="T34:X34"/>
    <mergeCell ref="Y34:AB34"/>
    <mergeCell ref="T31:X31"/>
    <mergeCell ref="Y31:AB31"/>
    <mergeCell ref="D32:G32"/>
    <mergeCell ref="H32:I32"/>
    <mergeCell ref="T32:X32"/>
    <mergeCell ref="Y32:AB32"/>
    <mergeCell ref="T29:X29"/>
    <mergeCell ref="Y29:AB29"/>
    <mergeCell ref="D30:G30"/>
    <mergeCell ref="H30:I30"/>
    <mergeCell ref="T30:X30"/>
    <mergeCell ref="Y30:AB30"/>
    <mergeCell ref="T27:X27"/>
    <mergeCell ref="Y27:AB27"/>
    <mergeCell ref="D28:G28"/>
    <mergeCell ref="H28:I28"/>
    <mergeCell ref="T28:X28"/>
    <mergeCell ref="Y28:AB28"/>
    <mergeCell ref="T24:AB24"/>
    <mergeCell ref="D26:G26"/>
    <mergeCell ref="H26:I26"/>
    <mergeCell ref="T26:X26"/>
    <mergeCell ref="Y26:AB26"/>
    <mergeCell ref="D24:I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v2024 Instructions</vt:lpstr>
      <vt:lpstr>v2024 Active and Inflow</vt:lpstr>
      <vt:lpstr>v2024 Outflow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(Tia) Lurie</dc:creator>
  <cp:lastModifiedBy>Rachel Cook</cp:lastModifiedBy>
  <dcterms:created xsi:type="dcterms:W3CDTF">2023-11-01T19:13:40Z</dcterms:created>
  <dcterms:modified xsi:type="dcterms:W3CDTF">2026-08-26T19:57:25Z</dcterms:modified>
</cp:coreProperties>
</file>